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20" windowWidth="15120" windowHeight="7410"/>
  </bookViews>
  <sheets>
    <sheet name="MUNICIPAL 2020" sheetId="19" r:id="rId1"/>
    <sheet name="FEDERAL 2020" sheetId="23" r:id="rId2"/>
    <sheet name="REPROGRAMAÇÃO 2020" sheetId="24" r:id="rId3"/>
  </sheets>
  <definedNames>
    <definedName name="_xlnm.Print_Area" localSheetId="1">'FEDERAL 2020'!$A$1:$Q$76</definedName>
    <definedName name="_xlnm.Print_Area" localSheetId="0">'MUNICIPAL 2020'!$A$1:$Q$79</definedName>
    <definedName name="_xlnm.Print_Area" localSheetId="2">'REPROGRAMAÇÃO 2020'!$A$1:$Q$76</definedName>
  </definedNames>
  <calcPr calcId="145621"/>
</workbook>
</file>

<file path=xl/calcChain.xml><?xml version="1.0" encoding="utf-8"?>
<calcChain xmlns="http://schemas.openxmlformats.org/spreadsheetml/2006/main">
  <c r="G27" i="19" l="1"/>
  <c r="Q77" i="24" l="1"/>
  <c r="P74" i="24"/>
  <c r="O74" i="24"/>
  <c r="N74" i="24"/>
  <c r="M74" i="24"/>
  <c r="L74" i="24"/>
  <c r="K74" i="24"/>
  <c r="J74" i="24"/>
  <c r="I74" i="24"/>
  <c r="H74" i="24"/>
  <c r="G74" i="24"/>
  <c r="F74" i="24"/>
  <c r="E74" i="24"/>
  <c r="D74" i="24"/>
  <c r="Q73" i="24"/>
  <c r="Q74" i="24" s="1"/>
  <c r="C74" i="24"/>
  <c r="P70" i="24"/>
  <c r="O70" i="24"/>
  <c r="N70" i="24"/>
  <c r="M70" i="24"/>
  <c r="L70" i="24"/>
  <c r="K70" i="24"/>
  <c r="J70" i="24"/>
  <c r="I70" i="24"/>
  <c r="H70" i="24"/>
  <c r="G70" i="24"/>
  <c r="F70" i="24"/>
  <c r="E70" i="24"/>
  <c r="D70" i="24"/>
  <c r="Q69" i="24"/>
  <c r="Q70" i="24" s="1"/>
  <c r="C69" i="24"/>
  <c r="C70" i="24" s="1"/>
  <c r="P66" i="24"/>
  <c r="O66" i="24"/>
  <c r="N66" i="24"/>
  <c r="M66" i="24"/>
  <c r="L66" i="24"/>
  <c r="K66" i="24"/>
  <c r="J66" i="24"/>
  <c r="I66" i="24"/>
  <c r="H66" i="24"/>
  <c r="G66" i="24"/>
  <c r="F66" i="24"/>
  <c r="E66" i="24"/>
  <c r="D66" i="24"/>
  <c r="Q65" i="24"/>
  <c r="Q64" i="24"/>
  <c r="Q63" i="24"/>
  <c r="Q62" i="24"/>
  <c r="Q61" i="24"/>
  <c r="Q60" i="24"/>
  <c r="Q59" i="24"/>
  <c r="Q58" i="24"/>
  <c r="C66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Q54" i="24"/>
  <c r="C54" i="24"/>
  <c r="Q53" i="24"/>
  <c r="C53" i="24"/>
  <c r="Q52" i="24"/>
  <c r="C52" i="24"/>
  <c r="Q51" i="24"/>
  <c r="C51" i="24"/>
  <c r="Q50" i="24"/>
  <c r="C50" i="24"/>
  <c r="Q49" i="24"/>
  <c r="C49" i="24"/>
  <c r="Q48" i="24"/>
  <c r="C48" i="24"/>
  <c r="Q47" i="24"/>
  <c r="C47" i="24"/>
  <c r="Q46" i="24"/>
  <c r="C46" i="24"/>
  <c r="Q45" i="24"/>
  <c r="C45" i="24"/>
  <c r="Q44" i="24"/>
  <c r="C44" i="24"/>
  <c r="Q43" i="24"/>
  <c r="C43" i="24"/>
  <c r="Q42" i="24"/>
  <c r="C42" i="24"/>
  <c r="Q41" i="24"/>
  <c r="C41" i="24"/>
  <c r="Q40" i="24"/>
  <c r="Q55" i="24" s="1"/>
  <c r="C40" i="24"/>
  <c r="C55" i="24" s="1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Q36" i="24"/>
  <c r="C36" i="24"/>
  <c r="Q35" i="24"/>
  <c r="C35" i="24"/>
  <c r="Q34" i="24"/>
  <c r="C34" i="24"/>
  <c r="Q33" i="24"/>
  <c r="C33" i="24"/>
  <c r="Q32" i="24"/>
  <c r="C32" i="24"/>
  <c r="Q31" i="24"/>
  <c r="C31" i="24"/>
  <c r="Q30" i="24"/>
  <c r="C30" i="24"/>
  <c r="Q29" i="24"/>
  <c r="C29" i="24"/>
  <c r="C37" i="24" s="1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Q25" i="24"/>
  <c r="C25" i="24"/>
  <c r="Q24" i="24"/>
  <c r="C24" i="24"/>
  <c r="C26" i="24" s="1"/>
  <c r="P21" i="24"/>
  <c r="P75" i="24" s="1"/>
  <c r="P76" i="24" s="1"/>
  <c r="O21" i="24"/>
  <c r="N21" i="24"/>
  <c r="N75" i="24" s="1"/>
  <c r="N76" i="24" s="1"/>
  <c r="M21" i="24"/>
  <c r="L21" i="24"/>
  <c r="L75" i="24" s="1"/>
  <c r="L76" i="24" s="1"/>
  <c r="K21" i="24"/>
  <c r="J21" i="24"/>
  <c r="J75" i="24" s="1"/>
  <c r="J76" i="24" s="1"/>
  <c r="I21" i="24"/>
  <c r="H21" i="24"/>
  <c r="G21" i="24"/>
  <c r="F21" i="24"/>
  <c r="E21" i="24"/>
  <c r="D21" i="24"/>
  <c r="Q20" i="24"/>
  <c r="Q19" i="24"/>
  <c r="Q18" i="24"/>
  <c r="Q17" i="24"/>
  <c r="Q16" i="24"/>
  <c r="Q15" i="24"/>
  <c r="Q14" i="24"/>
  <c r="Q13" i="24"/>
  <c r="Q12" i="24"/>
  <c r="Q11" i="24"/>
  <c r="Q10" i="24"/>
  <c r="C21" i="24"/>
  <c r="I75" i="24" l="1"/>
  <c r="I76" i="24" s="1"/>
  <c r="K75" i="24"/>
  <c r="K76" i="24" s="1"/>
  <c r="M75" i="24"/>
  <c r="M76" i="24" s="1"/>
  <c r="O75" i="24"/>
  <c r="O76" i="24" s="1"/>
  <c r="H75" i="24"/>
  <c r="H76" i="24" s="1"/>
  <c r="F75" i="24"/>
  <c r="F76" i="24" s="1"/>
  <c r="Q37" i="24"/>
  <c r="G75" i="24"/>
  <c r="G76" i="24" s="1"/>
  <c r="Q26" i="24"/>
  <c r="E75" i="24"/>
  <c r="E76" i="24" s="1"/>
  <c r="Q66" i="24"/>
  <c r="D75" i="24"/>
  <c r="C75" i="24" s="1"/>
  <c r="C76" i="24" s="1"/>
  <c r="Q21" i="24"/>
  <c r="Q77" i="23"/>
  <c r="Q75" i="24" l="1"/>
  <c r="Q76" i="24" s="1"/>
  <c r="D76" i="24"/>
  <c r="Q79" i="19"/>
  <c r="P74" i="23" l="1"/>
  <c r="O74" i="23"/>
  <c r="N74" i="23"/>
  <c r="M74" i="23"/>
  <c r="L74" i="23"/>
  <c r="K74" i="23"/>
  <c r="J74" i="23"/>
  <c r="I74" i="23"/>
  <c r="H74" i="23"/>
  <c r="G74" i="23"/>
  <c r="F74" i="23"/>
  <c r="E74" i="23"/>
  <c r="Q73" i="23"/>
  <c r="Q74" i="23" s="1"/>
  <c r="P70" i="23"/>
  <c r="O70" i="23"/>
  <c r="N70" i="23"/>
  <c r="M70" i="23"/>
  <c r="L70" i="23"/>
  <c r="K70" i="23"/>
  <c r="J70" i="23"/>
  <c r="I70" i="23"/>
  <c r="H70" i="23"/>
  <c r="G70" i="23"/>
  <c r="F70" i="23"/>
  <c r="E70" i="23"/>
  <c r="Q69" i="23"/>
  <c r="Q70" i="23" s="1"/>
  <c r="P66" i="23"/>
  <c r="O66" i="23"/>
  <c r="N66" i="23"/>
  <c r="M66" i="23"/>
  <c r="L66" i="23"/>
  <c r="K66" i="23"/>
  <c r="J66" i="23"/>
  <c r="I66" i="23"/>
  <c r="H66" i="23"/>
  <c r="G66" i="23"/>
  <c r="F66" i="23"/>
  <c r="E66" i="23"/>
  <c r="Q65" i="23"/>
  <c r="Q64" i="23"/>
  <c r="Q63" i="23"/>
  <c r="Q62" i="23"/>
  <c r="Q61" i="23"/>
  <c r="Q60" i="23"/>
  <c r="Q59" i="23"/>
  <c r="Q58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Q54" i="23"/>
  <c r="Q53" i="23"/>
  <c r="Q52" i="23"/>
  <c r="Q51" i="23"/>
  <c r="Q50" i="23"/>
  <c r="Q49" i="23"/>
  <c r="Q48" i="23"/>
  <c r="Q47" i="23"/>
  <c r="Q46" i="23"/>
  <c r="Q45" i="23"/>
  <c r="Q44" i="23"/>
  <c r="Q43" i="23"/>
  <c r="Q42" i="23"/>
  <c r="Q41" i="23"/>
  <c r="Q40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Q36" i="23"/>
  <c r="Q35" i="23"/>
  <c r="Q34" i="23"/>
  <c r="Q33" i="23"/>
  <c r="Q32" i="23"/>
  <c r="Q31" i="23"/>
  <c r="Q30" i="23"/>
  <c r="Q29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Q25" i="23"/>
  <c r="Q24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Q20" i="23"/>
  <c r="Q19" i="23"/>
  <c r="Q18" i="23"/>
  <c r="Q17" i="23"/>
  <c r="Q16" i="23"/>
  <c r="Q15" i="23"/>
  <c r="Q14" i="23"/>
  <c r="Q13" i="23"/>
  <c r="Q12" i="23"/>
  <c r="Q11" i="23"/>
  <c r="Q10" i="23"/>
  <c r="Q74" i="19"/>
  <c r="Q75" i="19" s="1"/>
  <c r="Q70" i="19"/>
  <c r="Q71" i="19" s="1"/>
  <c r="Q60" i="19"/>
  <c r="Q61" i="19"/>
  <c r="Q62" i="19"/>
  <c r="Q63" i="19"/>
  <c r="Q64" i="19"/>
  <c r="Q65" i="19"/>
  <c r="Q66" i="19"/>
  <c r="Q59" i="19"/>
  <c r="Q42" i="19"/>
  <c r="Q43" i="19"/>
  <c r="Q44" i="19"/>
  <c r="Q45" i="19"/>
  <c r="Q46" i="19"/>
  <c r="Q47" i="19"/>
  <c r="Q48" i="19"/>
  <c r="Q49" i="19"/>
  <c r="Q50" i="19"/>
  <c r="Q51" i="19"/>
  <c r="Q52" i="19"/>
  <c r="Q53" i="19"/>
  <c r="Q54" i="19"/>
  <c r="Q55" i="19"/>
  <c r="Q41" i="19"/>
  <c r="Q31" i="19"/>
  <c r="Q32" i="19"/>
  <c r="Q33" i="19"/>
  <c r="Q34" i="19"/>
  <c r="Q35" i="19"/>
  <c r="Q36" i="19"/>
  <c r="Q37" i="19"/>
  <c r="Q30" i="19"/>
  <c r="Q26" i="19"/>
  <c r="Q25" i="19"/>
  <c r="Q12" i="19"/>
  <c r="Q13" i="19"/>
  <c r="Q14" i="19"/>
  <c r="Q15" i="19"/>
  <c r="Q16" i="19"/>
  <c r="Q17" i="19"/>
  <c r="Q18" i="19"/>
  <c r="Q19" i="19"/>
  <c r="Q20" i="19"/>
  <c r="Q21" i="19"/>
  <c r="Q11" i="19"/>
  <c r="P75" i="19"/>
  <c r="P71" i="19"/>
  <c r="P67" i="19"/>
  <c r="P56" i="19"/>
  <c r="P38" i="19"/>
  <c r="P27" i="19"/>
  <c r="P22" i="19"/>
  <c r="O75" i="19"/>
  <c r="O71" i="19"/>
  <c r="O67" i="19"/>
  <c r="O56" i="19"/>
  <c r="O38" i="19"/>
  <c r="O27" i="19"/>
  <c r="O22" i="19"/>
  <c r="O76" i="19" s="1"/>
  <c r="O77" i="19" s="1"/>
  <c r="N75" i="19"/>
  <c r="N71" i="19"/>
  <c r="N67" i="19"/>
  <c r="N56" i="19"/>
  <c r="N38" i="19"/>
  <c r="N27" i="19"/>
  <c r="N76" i="19" s="1"/>
  <c r="N77" i="19" s="1"/>
  <c r="N22" i="19"/>
  <c r="M75" i="19"/>
  <c r="M71" i="19"/>
  <c r="M67" i="19"/>
  <c r="M56" i="19"/>
  <c r="M38" i="19"/>
  <c r="M27" i="19"/>
  <c r="M22" i="19"/>
  <c r="M76" i="19" s="1"/>
  <c r="M77" i="19" s="1"/>
  <c r="L75" i="19"/>
  <c r="L71" i="19"/>
  <c r="L67" i="19"/>
  <c r="L56" i="19"/>
  <c r="L38" i="19"/>
  <c r="L27" i="19"/>
  <c r="L76" i="19" s="1"/>
  <c r="L77" i="19" s="1"/>
  <c r="L22" i="19"/>
  <c r="K75" i="19"/>
  <c r="K71" i="19"/>
  <c r="K67" i="19"/>
  <c r="K56" i="19"/>
  <c r="K38" i="19"/>
  <c r="K27" i="19"/>
  <c r="K22" i="19"/>
  <c r="K76" i="19" s="1"/>
  <c r="K77" i="19" s="1"/>
  <c r="J75" i="19"/>
  <c r="J71" i="19"/>
  <c r="J67" i="19"/>
  <c r="J56" i="19"/>
  <c r="J38" i="19"/>
  <c r="J27" i="19"/>
  <c r="J76" i="19" s="1"/>
  <c r="J77" i="19" s="1"/>
  <c r="J22" i="19"/>
  <c r="I75" i="19"/>
  <c r="I71" i="19"/>
  <c r="I67" i="19"/>
  <c r="I56" i="19"/>
  <c r="I38" i="19"/>
  <c r="I27" i="19"/>
  <c r="I22" i="19"/>
  <c r="I76" i="19" s="1"/>
  <c r="I77" i="19" s="1"/>
  <c r="H75" i="19"/>
  <c r="H71" i="19"/>
  <c r="H67" i="19"/>
  <c r="H56" i="19"/>
  <c r="H38" i="19"/>
  <c r="H27" i="19"/>
  <c r="H22" i="19"/>
  <c r="G75" i="19"/>
  <c r="G71" i="19"/>
  <c r="G67" i="19"/>
  <c r="G56" i="19"/>
  <c r="G38" i="19"/>
  <c r="G22" i="19"/>
  <c r="F75" i="19"/>
  <c r="F71" i="19"/>
  <c r="F67" i="19"/>
  <c r="F56" i="19"/>
  <c r="F38" i="19"/>
  <c r="F27" i="19"/>
  <c r="F22" i="19"/>
  <c r="E75" i="19"/>
  <c r="E71" i="19"/>
  <c r="E67" i="19"/>
  <c r="E22" i="19"/>
  <c r="P76" i="19" l="1"/>
  <c r="P77" i="19" s="1"/>
  <c r="H76" i="19"/>
  <c r="H77" i="19" s="1"/>
  <c r="G76" i="19"/>
  <c r="G77" i="19" s="1"/>
  <c r="Q21" i="23"/>
  <c r="F75" i="23"/>
  <c r="F76" i="23" s="1"/>
  <c r="H75" i="23"/>
  <c r="H76" i="23" s="1"/>
  <c r="J75" i="23"/>
  <c r="J76" i="23" s="1"/>
  <c r="L75" i="23"/>
  <c r="L76" i="23" s="1"/>
  <c r="N75" i="23"/>
  <c r="N76" i="23" s="1"/>
  <c r="P75" i="23"/>
  <c r="P76" i="23" s="1"/>
  <c r="Q66" i="23"/>
  <c r="E75" i="23"/>
  <c r="E76" i="23" s="1"/>
  <c r="G75" i="23"/>
  <c r="G76" i="23" s="1"/>
  <c r="I75" i="23"/>
  <c r="I76" i="23" s="1"/>
  <c r="K75" i="23"/>
  <c r="K76" i="23" s="1"/>
  <c r="M75" i="23"/>
  <c r="M76" i="23" s="1"/>
  <c r="O75" i="23"/>
  <c r="O76" i="23" s="1"/>
  <c r="Q26" i="23"/>
  <c r="Q37" i="23"/>
  <c r="Q55" i="23"/>
  <c r="F76" i="19"/>
  <c r="F77" i="19" s="1"/>
  <c r="Q67" i="19"/>
  <c r="Q22" i="19"/>
  <c r="Q56" i="19"/>
  <c r="Q38" i="19"/>
  <c r="Q27" i="19"/>
  <c r="E27" i="19"/>
  <c r="E38" i="19"/>
  <c r="E56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30" i="19"/>
  <c r="C31" i="19"/>
  <c r="C32" i="19"/>
  <c r="C33" i="19"/>
  <c r="C34" i="19"/>
  <c r="C35" i="19"/>
  <c r="C36" i="19"/>
  <c r="C37" i="19"/>
  <c r="C29" i="23"/>
  <c r="C30" i="23"/>
  <c r="C37" i="23" s="1"/>
  <c r="C31" i="23"/>
  <c r="C32" i="23"/>
  <c r="C33" i="23"/>
  <c r="C34" i="23"/>
  <c r="C35" i="23"/>
  <c r="C36" i="23"/>
  <c r="C40" i="23"/>
  <c r="C41" i="23"/>
  <c r="C42" i="23"/>
  <c r="C43" i="23"/>
  <c r="C44" i="23"/>
  <c r="C55" i="23" s="1"/>
  <c r="C45" i="23"/>
  <c r="C46" i="23"/>
  <c r="C47" i="23"/>
  <c r="C48" i="23"/>
  <c r="C49" i="23"/>
  <c r="C50" i="23"/>
  <c r="C51" i="23"/>
  <c r="C52" i="23"/>
  <c r="C53" i="23"/>
  <c r="C54" i="23"/>
  <c r="D21" i="23"/>
  <c r="D75" i="23" s="1"/>
  <c r="D76" i="23" s="1"/>
  <c r="D26" i="23"/>
  <c r="D37" i="23"/>
  <c r="D55" i="23"/>
  <c r="D66" i="23"/>
  <c r="D70" i="23"/>
  <c r="D74" i="23"/>
  <c r="C73" i="23"/>
  <c r="C74" i="23" s="1"/>
  <c r="C69" i="23"/>
  <c r="C70" i="23" s="1"/>
  <c r="C58" i="23"/>
  <c r="C59" i="23"/>
  <c r="C60" i="23"/>
  <c r="C61" i="23"/>
  <c r="C62" i="23"/>
  <c r="C63" i="23"/>
  <c r="C64" i="23"/>
  <c r="C65" i="23"/>
  <c r="C24" i="23"/>
  <c r="C25" i="23"/>
  <c r="C10" i="23"/>
  <c r="C11" i="23"/>
  <c r="C12" i="23"/>
  <c r="C13" i="23"/>
  <c r="C14" i="23"/>
  <c r="C15" i="23"/>
  <c r="C16" i="23"/>
  <c r="C17" i="23"/>
  <c r="C18" i="23"/>
  <c r="C19" i="23"/>
  <c r="C20" i="23"/>
  <c r="D67" i="19"/>
  <c r="D22" i="19"/>
  <c r="D27" i="19"/>
  <c r="D38" i="19"/>
  <c r="D56" i="19"/>
  <c r="D71" i="19"/>
  <c r="D75" i="19"/>
  <c r="D76" i="19"/>
  <c r="C60" i="19"/>
  <c r="C61" i="19"/>
  <c r="C62" i="19"/>
  <c r="C63" i="19"/>
  <c r="C64" i="19"/>
  <c r="C65" i="19"/>
  <c r="C66" i="19"/>
  <c r="C74" i="19"/>
  <c r="C75" i="19" s="1"/>
  <c r="C70" i="19"/>
  <c r="C71" i="19" s="1"/>
  <c r="C59" i="19"/>
  <c r="C67" i="19" s="1"/>
  <c r="C19" i="19"/>
  <c r="C21" i="19"/>
  <c r="C11" i="19"/>
  <c r="C12" i="19"/>
  <c r="C13" i="19"/>
  <c r="C14" i="19"/>
  <c r="C15" i="19"/>
  <c r="C16" i="19"/>
  <c r="C17" i="19"/>
  <c r="C18" i="19"/>
  <c r="C20" i="19"/>
  <c r="C22" i="19"/>
  <c r="C26" i="19"/>
  <c r="C25" i="19"/>
  <c r="C27" i="19" s="1"/>
  <c r="C76" i="19"/>
  <c r="C77" i="19"/>
  <c r="D77" i="19"/>
  <c r="Q75" i="23" l="1"/>
  <c r="Q76" i="23" s="1"/>
  <c r="C21" i="23"/>
  <c r="C26" i="23"/>
  <c r="C66" i="23"/>
  <c r="C75" i="23"/>
  <c r="C76" i="23" s="1"/>
  <c r="C38" i="19"/>
  <c r="Q76" i="19"/>
  <c r="Q77" i="19" s="1"/>
  <c r="E76" i="19"/>
  <c r="E77" i="19" s="1"/>
</calcChain>
</file>

<file path=xl/sharedStrings.xml><?xml version="1.0" encoding="utf-8"?>
<sst xmlns="http://schemas.openxmlformats.org/spreadsheetml/2006/main" count="364" uniqueCount="84">
  <si>
    <t>CUSTO CRIANÇA</t>
  </si>
  <si>
    <t>1 - Benefícios Concedidos por Convenção Coletiva da Categoria</t>
  </si>
  <si>
    <t>INSS</t>
  </si>
  <si>
    <t>IRRF</t>
  </si>
  <si>
    <t>FGTS</t>
  </si>
  <si>
    <t>PIS</t>
  </si>
  <si>
    <t>Valor Mensal</t>
  </si>
  <si>
    <t>01 Coordenador Geral</t>
  </si>
  <si>
    <t>Serviços de Terceiros Pessoa Física</t>
  </si>
  <si>
    <t>Serviços de Terceiros Pessoa Jurídica</t>
  </si>
  <si>
    <t>Manutenção e Reparos em Equipamentos</t>
  </si>
  <si>
    <t>Alimentos</t>
  </si>
  <si>
    <t>Material de Higiene e Limpeza</t>
  </si>
  <si>
    <t xml:space="preserve">8.1 – DETALHAMENTO DA APLICAÇÃO DOS RECURSOS FINANCEIROS </t>
  </si>
  <si>
    <t>8.1.1 – Cronograma de Desembolso –  Subvenção Federal</t>
  </si>
  <si>
    <t xml:space="preserve"> Banco: nº 104 - Caixa Econômica Federal             Agência:  3605                        Conta: 500697-1  OP: 003</t>
  </si>
  <si>
    <t>Material de Consumo</t>
  </si>
  <si>
    <t>Item</t>
  </si>
  <si>
    <t>Especificação</t>
  </si>
  <si>
    <t>Valor Anual</t>
  </si>
  <si>
    <t>Gás Engarrafado  (Cozinha)</t>
  </si>
  <si>
    <t xml:space="preserve">Farmaceuticos/ Medicamentos </t>
  </si>
  <si>
    <t>Combustíveis (Veículo)</t>
  </si>
  <si>
    <t>Material de Escritório</t>
  </si>
  <si>
    <t>Subtotal</t>
  </si>
  <si>
    <t>Aluguel de Imóveis e Veículo</t>
  </si>
  <si>
    <t>Manutenção e Reparos e Edifícios</t>
  </si>
  <si>
    <t>Atividades Culturais</t>
  </si>
  <si>
    <t>Tarifas (água, energia, telefone)</t>
  </si>
  <si>
    <t>Total Geral</t>
  </si>
  <si>
    <t xml:space="preserve">Despesas de Capital </t>
  </si>
  <si>
    <t>Material Permanente ( Mobiliários, Móveis e Eletrodomésticos)</t>
  </si>
  <si>
    <t>8.1.1 – Cronograma de Desembolso – Subvenção  Municipal</t>
  </si>
  <si>
    <t xml:space="preserve"> Banco: nº 104 - Caixa Econômica Federal             Agência:  3605                        Conta: 500695-8  OP: 003</t>
  </si>
  <si>
    <t>Recursos Humanos - Salário Líquido (CLT, contrato de estágio)</t>
  </si>
  <si>
    <t>05 Mães Sociais</t>
  </si>
  <si>
    <t>01 Coordenador de Serviços</t>
  </si>
  <si>
    <t>02 Psicólogos</t>
  </si>
  <si>
    <t>02 Assistentes Social</t>
  </si>
  <si>
    <t>01 Assistente Administrativo</t>
  </si>
  <si>
    <t>Vale Transporte</t>
  </si>
  <si>
    <t>Vale Refeição</t>
  </si>
  <si>
    <t>Vale Alimentação ou Cesta Básica</t>
  </si>
  <si>
    <t>Seguro de Vida</t>
  </si>
  <si>
    <t>Férias + 1/3 + Abono Pecuniário</t>
  </si>
  <si>
    <t>Adicional Noturno</t>
  </si>
  <si>
    <t>13º Salário</t>
  </si>
  <si>
    <t>Outros Serviços - PF</t>
  </si>
  <si>
    <t>Tarifas (água, energia elétrica, telefone, Internet e Tv à Cabo)</t>
  </si>
  <si>
    <t xml:space="preserve">07 Mães Substitutas </t>
  </si>
  <si>
    <t>05 Educadores Social</t>
  </si>
  <si>
    <t>Benefício Social Familiar</t>
  </si>
  <si>
    <t>Formação de Colaboradores/ Gastos com Viagens</t>
  </si>
  <si>
    <t>Material Para Reparos em Edifícios</t>
  </si>
  <si>
    <t>Material Para Reparos em Móveis</t>
  </si>
  <si>
    <t>Material Para Reparos em Equipamentos/ Hadware</t>
  </si>
  <si>
    <t>Material Educativo/ Escolar e Esportivo</t>
  </si>
  <si>
    <t>Outros Materiais de Consumo (vestuários, Calçados, Cama, Mesa, Banho e Utensílios de Cozinha</t>
  </si>
  <si>
    <t>Manutenção e Reparos em Móveis</t>
  </si>
  <si>
    <t>Equipamentos (Hardware/ Eletrodomésticos Portáteis)</t>
  </si>
  <si>
    <t>Transportes (Taxis, Ônibus, Vans, Transporte Escolar, Carretos, Fretes, etc.)</t>
  </si>
  <si>
    <t>Outros Serviços PJ (Serviços Médicos/ Serviços Admimistrativos/ Limpeza Escritório etc.)</t>
  </si>
  <si>
    <t>Outros Serviços PJ (Serviços Médicos/ Serviços Admimistrativos/ Contábeis/ Limpeza Escritório etc.)</t>
  </si>
  <si>
    <t>Assistência Médica/ Odonto</t>
  </si>
  <si>
    <t xml:space="preserve">Benefícios (Convenção Coletiva) e Encargos Sociais (FGTS, PIS,INSS e IRRF) </t>
  </si>
  <si>
    <t>Biênio/Triênio</t>
  </si>
  <si>
    <t>Encargos Rescisórios e Indenização</t>
  </si>
  <si>
    <t>ANO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</si>
  <si>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</si>
  <si>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</si>
  <si>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</si>
  <si>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</si>
  <si>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</si>
  <si>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</si>
  <si>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</si>
  <si>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</si>
  <si>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</si>
  <si>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</si>
  <si>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</si>
  <si>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</si>
  <si>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</si>
  <si>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ANUAL</t>
  </si>
  <si>
    <t>SALDO</t>
  </si>
  <si>
    <t>Rendimentos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</si>
</sst>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0" borderId="0" xfId="0" applyFont="1"/>
    <xf numFmtId="43" fontId="3" fillId="2" borderId="6" xfId="1" applyFont="1" applyFill="1" applyBorder="1" applyAlignment="1">
      <alignment horizontal="right" vertical="center"/>
    </xf>
    <xf numFmtId="43" fontId="2" fillId="0" borderId="0" xfId="1" applyFont="1"/>
    <xf numFmtId="0" fontId="2" fillId="2" borderId="0" xfId="0" applyFont="1" applyFill="1" applyAlignment="1">
      <alignment horizontal="left"/>
    </xf>
    <xf numFmtId="4" fontId="6" fillId="3" borderId="12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10" fillId="0" borderId="0" xfId="0" applyFont="1"/>
    <xf numFmtId="0" fontId="6" fillId="0" borderId="13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vertical="center" wrapText="1"/>
    </xf>
    <xf numFmtId="4" fontId="7" fillId="0" borderId="13" xfId="0" applyNumberFormat="1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4" fontId="8" fillId="0" borderId="13" xfId="0" applyNumberFormat="1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right" vertical="center" wrapText="1"/>
    </xf>
    <xf numFmtId="4" fontId="11" fillId="0" borderId="13" xfId="0" applyNumberFormat="1" applyFont="1" applyBorder="1" applyAlignment="1">
      <alignment vertical="center" wrapText="1"/>
    </xf>
    <xf numFmtId="4" fontId="6" fillId="3" borderId="0" xfId="0" applyNumberFormat="1" applyFont="1" applyFill="1" applyBorder="1" applyAlignment="1">
      <alignment vertical="center" wrapText="1"/>
    </xf>
    <xf numFmtId="4" fontId="12" fillId="0" borderId="13" xfId="0" applyNumberFormat="1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left"/>
    </xf>
    <xf numFmtId="4" fontId="6" fillId="6" borderId="13" xfId="0" applyNumberFormat="1" applyFont="1" applyFill="1" applyBorder="1" applyAlignment="1">
      <alignment vertical="center" wrapText="1"/>
    </xf>
    <xf numFmtId="43" fontId="2" fillId="6" borderId="13" xfId="0" applyNumberFormat="1" applyFont="1" applyFill="1" applyBorder="1" applyAlignment="1">
      <alignment horizontal="left"/>
    </xf>
    <xf numFmtId="44" fontId="2" fillId="6" borderId="0" xfId="0" applyNumberFormat="1" applyFont="1" applyFill="1"/>
    <xf numFmtId="0" fontId="2" fillId="6" borderId="0" xfId="0" applyFont="1" applyFill="1"/>
    <xf numFmtId="43" fontId="6" fillId="3" borderId="20" xfId="1" applyFont="1" applyFill="1" applyBorder="1"/>
    <xf numFmtId="43" fontId="6" fillId="3" borderId="21" xfId="1" applyFont="1" applyFill="1" applyBorder="1"/>
    <xf numFmtId="0" fontId="4" fillId="2" borderId="0" xfId="0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43" fontId="5" fillId="2" borderId="0" xfId="1" applyFont="1" applyFill="1" applyAlignment="1">
      <alignment horizontal="center" vertical="center"/>
    </xf>
    <xf numFmtId="0" fontId="6" fillId="5" borderId="7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95250</xdr:rowOff>
    </xdr:from>
    <xdr:to>
      <xdr:col>1</xdr:col>
      <xdr:colOff>1781176</xdr:colOff>
      <xdr:row>4</xdr:row>
      <xdr:rowOff>66675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95250"/>
          <a:ext cx="2143124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38101</xdr:rowOff>
    </xdr:from>
    <xdr:to>
      <xdr:col>1</xdr:col>
      <xdr:colOff>1590675</xdr:colOff>
      <xdr:row>3</xdr:row>
      <xdr:rowOff>123825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38101"/>
          <a:ext cx="1952623" cy="571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38101</xdr:rowOff>
    </xdr:from>
    <xdr:to>
      <xdr:col>1</xdr:col>
      <xdr:colOff>1590675</xdr:colOff>
      <xdr:row>3</xdr:row>
      <xdr:rowOff>123825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38101"/>
          <a:ext cx="1952623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tabSelected="1" workbookViewId="0">
      <selection activeCell="H66" sqref="H66"/>
    </sheetView>
  </sheetViews>
  <sheetFormatPr defaultColWidth="14.28515625" defaultRowHeight="12.75" x14ac:dyDescent="0.2"/>
  <cols>
    <col min="1" max="1" width="5.42578125" style="3" customWidth="1"/>
    <col min="2" max="2" width="51.7109375" style="3" customWidth="1"/>
    <col min="3" max="4" width="12.42578125" style="5" customWidth="1"/>
    <col min="5" max="16" width="10" style="5" customWidth="1"/>
    <col min="17" max="17" width="12.5703125" style="5" customWidth="1"/>
    <col min="18" max="16384" width="14.28515625" style="3"/>
  </cols>
  <sheetData>
    <row r="1" spans="1:17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 customHeight="1" x14ac:dyDescent="0.2">
      <c r="B3" s="51"/>
      <c r="C3" s="51"/>
      <c r="D3" s="5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75" customHeight="1" x14ac:dyDescent="0.2">
      <c r="B4" s="51"/>
      <c r="C4" s="51"/>
      <c r="D4" s="5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3.5" thickBot="1" x14ac:dyDescent="0.2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6" customFormat="1" ht="16.5" customHeight="1" thickBot="1" x14ac:dyDescent="0.25">
      <c r="A6" s="52" t="s">
        <v>13</v>
      </c>
      <c r="B6" s="53"/>
      <c r="C6" s="53"/>
      <c r="D6" s="54"/>
      <c r="E6" s="70" t="s">
        <v>67</v>
      </c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s="6" customFormat="1" ht="16.5" customHeight="1" x14ac:dyDescent="0.2">
      <c r="A7" s="55" t="s">
        <v>32</v>
      </c>
      <c r="B7" s="56"/>
      <c r="C7" s="56"/>
      <c r="D7" s="57"/>
      <c r="E7" s="64">
        <v>2020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s="6" customFormat="1" ht="16.5" customHeight="1" thickBot="1" x14ac:dyDescent="0.25">
      <c r="A8" s="58" t="s">
        <v>33</v>
      </c>
      <c r="B8" s="59"/>
      <c r="C8" s="59"/>
      <c r="D8" s="60"/>
      <c r="E8" s="67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9"/>
    </row>
    <row r="9" spans="1:17" s="6" customFormat="1" ht="16.5" customHeight="1" thickBot="1" x14ac:dyDescent="0.25">
      <c r="A9" s="61" t="s">
        <v>16</v>
      </c>
      <c r="B9" s="62"/>
      <c r="C9" s="62"/>
      <c r="D9" s="63"/>
      <c r="E9" s="29" t="s">
        <v>68</v>
      </c>
      <c r="F9" s="29" t="s">
        <v>68</v>
      </c>
      <c r="G9" s="29" t="s">
        <v>68</v>
      </c>
      <c r="H9" s="29" t="s">
        <v>68</v>
      </c>
      <c r="I9" s="29" t="s">
        <v>68</v>
      </c>
      <c r="J9" s="29" t="s">
        <v>68</v>
      </c>
      <c r="K9" s="29" t="s">
        <v>68</v>
      </c>
      <c r="L9" s="29" t="s">
        <v>68</v>
      </c>
      <c r="M9" s="29" t="s">
        <v>68</v>
      </c>
      <c r="N9" s="29" t="s">
        <v>68</v>
      </c>
      <c r="O9" s="29" t="s">
        <v>68</v>
      </c>
      <c r="P9" s="29" t="s">
        <v>68</v>
      </c>
      <c r="Q9" s="30" t="s">
        <v>82</v>
      </c>
    </row>
    <row r="10" spans="1:17" s="6" customFormat="1" ht="17.100000000000001" customHeight="1" x14ac:dyDescent="0.2">
      <c r="A10" s="11" t="s">
        <v>17</v>
      </c>
      <c r="B10" s="11" t="s">
        <v>18</v>
      </c>
      <c r="C10" s="11" t="s">
        <v>6</v>
      </c>
      <c r="D10" s="11" t="s">
        <v>19</v>
      </c>
      <c r="E10" s="28" t="s">
        <v>69</v>
      </c>
      <c r="F10" s="28" t="s">
        <v>70</v>
      </c>
      <c r="G10" s="28" t="s">
        <v>71</v>
      </c>
      <c r="H10" s="28" t="s">
        <v>72</v>
      </c>
      <c r="I10" s="28" t="s">
        <v>73</v>
      </c>
      <c r="J10" s="28" t="s">
        <v>74</v>
      </c>
      <c r="K10" s="28" t="s">
        <v>75</v>
      </c>
      <c r="L10" s="28" t="s">
        <v>76</v>
      </c>
      <c r="M10" s="28" t="s">
        <v>77</v>
      </c>
      <c r="N10" s="28" t="s">
        <v>78</v>
      </c>
      <c r="O10" s="28" t="s">
        <v>79</v>
      </c>
      <c r="P10" s="28" t="s">
        <v>80</v>
      </c>
      <c r="Q10" s="28" t="s">
        <v>81</v>
      </c>
    </row>
    <row r="11" spans="1:17" s="8" customFormat="1" ht="17.100000000000001" customHeight="1" x14ac:dyDescent="0.2">
      <c r="A11" s="15">
        <v>1</v>
      </c>
      <c r="B11" s="15" t="s">
        <v>11</v>
      </c>
      <c r="C11" s="16">
        <f>D11/12</f>
        <v>4141.25</v>
      </c>
      <c r="D11" s="16">
        <v>49695</v>
      </c>
      <c r="E11" s="16">
        <v>0</v>
      </c>
      <c r="F11" s="16">
        <v>1537.4</v>
      </c>
      <c r="G11" s="16">
        <v>339.27</v>
      </c>
      <c r="H11" s="16">
        <v>0</v>
      </c>
      <c r="I11" s="16"/>
      <c r="J11" s="16"/>
      <c r="K11" s="16"/>
      <c r="L11" s="16"/>
      <c r="M11" s="16"/>
      <c r="N11" s="16"/>
      <c r="O11" s="16"/>
      <c r="P11" s="16"/>
      <c r="Q11" s="16">
        <f>D11-E11-F11-G11-H11-I11-J11-K11-L11-M11-N11-O11-P11</f>
        <v>47818.33</v>
      </c>
    </row>
    <row r="12" spans="1:17" s="8" customFormat="1" ht="17.100000000000001" customHeight="1" x14ac:dyDescent="0.2">
      <c r="A12" s="15">
        <v>2</v>
      </c>
      <c r="B12" s="15" t="s">
        <v>12</v>
      </c>
      <c r="C12" s="16">
        <f t="shared" ref="C12:C21" si="0">D12/12</f>
        <v>1173</v>
      </c>
      <c r="D12" s="16">
        <v>14076</v>
      </c>
      <c r="E12" s="16">
        <v>0</v>
      </c>
      <c r="F12" s="16">
        <v>754.57</v>
      </c>
      <c r="G12" s="16">
        <v>0</v>
      </c>
      <c r="H12" s="16">
        <v>0</v>
      </c>
      <c r="I12" s="16"/>
      <c r="J12" s="16"/>
      <c r="K12" s="16"/>
      <c r="L12" s="16"/>
      <c r="M12" s="16"/>
      <c r="N12" s="16"/>
      <c r="O12" s="16"/>
      <c r="P12" s="16"/>
      <c r="Q12" s="16">
        <f t="shared" ref="Q12:Q21" si="1">D12-E12-F12-G12-H12-I12-J12-K12-L12-M12-N12-O12-P12</f>
        <v>13321.43</v>
      </c>
    </row>
    <row r="13" spans="1:17" s="8" customFormat="1" ht="17.100000000000001" customHeight="1" x14ac:dyDescent="0.2">
      <c r="A13" s="15">
        <v>3</v>
      </c>
      <c r="B13" s="15" t="s">
        <v>56</v>
      </c>
      <c r="C13" s="16">
        <f t="shared" si="0"/>
        <v>118.33333333333333</v>
      </c>
      <c r="D13" s="16">
        <v>1420</v>
      </c>
      <c r="E13" s="16">
        <v>0</v>
      </c>
      <c r="F13" s="16">
        <v>0</v>
      </c>
      <c r="G13" s="16">
        <v>0</v>
      </c>
      <c r="H13" s="16">
        <v>0</v>
      </c>
      <c r="I13" s="16"/>
      <c r="J13" s="16"/>
      <c r="K13" s="16"/>
      <c r="L13" s="16"/>
      <c r="M13" s="16"/>
      <c r="N13" s="16"/>
      <c r="O13" s="16"/>
      <c r="P13" s="16"/>
      <c r="Q13" s="16">
        <f t="shared" si="1"/>
        <v>1420</v>
      </c>
    </row>
    <row r="14" spans="1:17" s="8" customFormat="1" ht="17.100000000000001" customHeight="1" x14ac:dyDescent="0.2">
      <c r="A14" s="15">
        <v>4</v>
      </c>
      <c r="B14" s="15" t="s">
        <v>20</v>
      </c>
      <c r="C14" s="16">
        <f t="shared" si="0"/>
        <v>48</v>
      </c>
      <c r="D14" s="16">
        <v>576</v>
      </c>
      <c r="E14" s="16">
        <v>0</v>
      </c>
      <c r="F14" s="16">
        <v>69</v>
      </c>
      <c r="G14" s="16">
        <v>207</v>
      </c>
      <c r="H14" s="16">
        <v>0</v>
      </c>
      <c r="I14" s="16"/>
      <c r="J14" s="16"/>
      <c r="K14" s="16"/>
      <c r="L14" s="16"/>
      <c r="M14" s="16"/>
      <c r="N14" s="16"/>
      <c r="O14" s="16"/>
      <c r="P14" s="16"/>
      <c r="Q14" s="16">
        <f t="shared" si="1"/>
        <v>300</v>
      </c>
    </row>
    <row r="15" spans="1:17" s="8" customFormat="1" ht="17.100000000000001" customHeight="1" x14ac:dyDescent="0.2">
      <c r="A15" s="15">
        <v>5</v>
      </c>
      <c r="B15" s="15" t="s">
        <v>21</v>
      </c>
      <c r="C15" s="16">
        <f t="shared" si="0"/>
        <v>104.16666666666667</v>
      </c>
      <c r="D15" s="16">
        <v>1250</v>
      </c>
      <c r="E15" s="16">
        <v>394.29</v>
      </c>
      <c r="F15" s="16">
        <v>603.67999999999995</v>
      </c>
      <c r="G15" s="16">
        <v>144.15</v>
      </c>
      <c r="H15" s="16">
        <v>0</v>
      </c>
      <c r="I15" s="16"/>
      <c r="J15" s="16"/>
      <c r="K15" s="16"/>
      <c r="L15" s="16"/>
      <c r="M15" s="16"/>
      <c r="N15" s="16"/>
      <c r="O15" s="16"/>
      <c r="P15" s="16"/>
      <c r="Q15" s="16">
        <f t="shared" si="1"/>
        <v>107.88000000000008</v>
      </c>
    </row>
    <row r="16" spans="1:17" s="8" customFormat="1" ht="17.100000000000001" customHeight="1" x14ac:dyDescent="0.2">
      <c r="A16" s="15">
        <v>6</v>
      </c>
      <c r="B16" s="15" t="s">
        <v>22</v>
      </c>
      <c r="C16" s="16">
        <f t="shared" si="0"/>
        <v>447.91666666666669</v>
      </c>
      <c r="D16" s="16">
        <v>5375</v>
      </c>
      <c r="E16" s="16">
        <v>590</v>
      </c>
      <c r="F16" s="16">
        <v>612.09</v>
      </c>
      <c r="G16" s="16">
        <v>0</v>
      </c>
      <c r="H16" s="16">
        <v>0</v>
      </c>
      <c r="I16" s="16"/>
      <c r="J16" s="16"/>
      <c r="K16" s="16"/>
      <c r="L16" s="16"/>
      <c r="M16" s="16"/>
      <c r="N16" s="16"/>
      <c r="O16" s="16"/>
      <c r="P16" s="16"/>
      <c r="Q16" s="16">
        <f t="shared" si="1"/>
        <v>4172.91</v>
      </c>
    </row>
    <row r="17" spans="1:17" s="8" customFormat="1" ht="17.100000000000001" customHeight="1" x14ac:dyDescent="0.2">
      <c r="A17" s="15">
        <v>7</v>
      </c>
      <c r="B17" s="15" t="s">
        <v>23</v>
      </c>
      <c r="C17" s="16">
        <f t="shared" si="0"/>
        <v>85.416666666666671</v>
      </c>
      <c r="D17" s="16">
        <v>1025</v>
      </c>
      <c r="E17" s="16">
        <v>0</v>
      </c>
      <c r="F17" s="16">
        <v>106.2</v>
      </c>
      <c r="G17" s="16">
        <v>0</v>
      </c>
      <c r="H17" s="16">
        <v>329.6</v>
      </c>
      <c r="I17" s="16"/>
      <c r="J17" s="16"/>
      <c r="K17" s="16"/>
      <c r="L17" s="16"/>
      <c r="M17" s="16"/>
      <c r="N17" s="16"/>
      <c r="O17" s="16"/>
      <c r="P17" s="16"/>
      <c r="Q17" s="16">
        <f t="shared" si="1"/>
        <v>589.19999999999993</v>
      </c>
    </row>
    <row r="18" spans="1:17" s="8" customFormat="1" ht="17.100000000000001" customHeight="1" x14ac:dyDescent="0.2">
      <c r="A18" s="15">
        <v>8</v>
      </c>
      <c r="B18" s="15" t="s">
        <v>53</v>
      </c>
      <c r="C18" s="16">
        <f t="shared" si="0"/>
        <v>728.16666666666663</v>
      </c>
      <c r="D18" s="16">
        <v>8738</v>
      </c>
      <c r="E18" s="16">
        <v>184.89</v>
      </c>
      <c r="F18" s="16">
        <v>473.65</v>
      </c>
      <c r="G18" s="16">
        <v>0</v>
      </c>
      <c r="H18" s="16">
        <v>0</v>
      </c>
      <c r="I18" s="16"/>
      <c r="J18" s="16"/>
      <c r="K18" s="16"/>
      <c r="L18" s="16"/>
      <c r="M18" s="16"/>
      <c r="N18" s="16"/>
      <c r="O18" s="16"/>
      <c r="P18" s="16"/>
      <c r="Q18" s="16">
        <f t="shared" si="1"/>
        <v>8079.4600000000009</v>
      </c>
    </row>
    <row r="19" spans="1:17" s="8" customFormat="1" ht="17.100000000000001" customHeight="1" x14ac:dyDescent="0.2">
      <c r="A19" s="15">
        <v>9</v>
      </c>
      <c r="B19" s="15" t="s">
        <v>54</v>
      </c>
      <c r="C19" s="16">
        <f t="shared" si="0"/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/>
      <c r="J19" s="16"/>
      <c r="K19" s="16"/>
      <c r="L19" s="16"/>
      <c r="M19" s="16"/>
      <c r="N19" s="16"/>
      <c r="O19" s="16"/>
      <c r="P19" s="16"/>
      <c r="Q19" s="16">
        <f t="shared" si="1"/>
        <v>0</v>
      </c>
    </row>
    <row r="20" spans="1:17" s="8" customFormat="1" ht="17.100000000000001" customHeight="1" x14ac:dyDescent="0.2">
      <c r="A20" s="15">
        <v>10</v>
      </c>
      <c r="B20" s="15" t="s">
        <v>55</v>
      </c>
      <c r="C20" s="16">
        <f t="shared" si="0"/>
        <v>86.666666666666671</v>
      </c>
      <c r="D20" s="16">
        <v>1040</v>
      </c>
      <c r="E20" s="16">
        <v>0</v>
      </c>
      <c r="F20" s="16">
        <v>0</v>
      </c>
      <c r="G20" s="16">
        <v>0</v>
      </c>
      <c r="H20" s="16">
        <v>0</v>
      </c>
      <c r="I20" s="16"/>
      <c r="J20" s="16"/>
      <c r="K20" s="16"/>
      <c r="L20" s="16"/>
      <c r="M20" s="16"/>
      <c r="N20" s="16"/>
      <c r="O20" s="16"/>
      <c r="P20" s="16"/>
      <c r="Q20" s="16">
        <f t="shared" si="1"/>
        <v>1040</v>
      </c>
    </row>
    <row r="21" spans="1:17" s="8" customFormat="1" ht="32.25" customHeight="1" x14ac:dyDescent="0.2">
      <c r="A21" s="15">
        <v>11</v>
      </c>
      <c r="B21" s="15" t="s">
        <v>57</v>
      </c>
      <c r="C21" s="16">
        <f t="shared" si="0"/>
        <v>1248.9166666666667</v>
      </c>
      <c r="D21" s="16">
        <v>14987</v>
      </c>
      <c r="E21" s="16">
        <v>0</v>
      </c>
      <c r="F21" s="16">
        <v>151.38999999999999</v>
      </c>
      <c r="G21" s="16">
        <v>336.7</v>
      </c>
      <c r="H21" s="16">
        <v>144.84</v>
      </c>
      <c r="I21" s="16"/>
      <c r="J21" s="16"/>
      <c r="K21" s="16"/>
      <c r="L21" s="16"/>
      <c r="M21" s="16"/>
      <c r="N21" s="16"/>
      <c r="O21" s="16"/>
      <c r="P21" s="16"/>
      <c r="Q21" s="16">
        <f t="shared" si="1"/>
        <v>14354.07</v>
      </c>
    </row>
    <row r="22" spans="1:17" s="6" customFormat="1" ht="17.25" customHeight="1" x14ac:dyDescent="0.2">
      <c r="A22" s="43" t="s">
        <v>24</v>
      </c>
      <c r="B22" s="43"/>
      <c r="C22" s="21">
        <f t="shared" ref="C22:Q22" si="2">SUM(C11:C21)</f>
        <v>8181.8333333333348</v>
      </c>
      <c r="D22" s="12">
        <f t="shared" si="2"/>
        <v>98182</v>
      </c>
      <c r="E22" s="21">
        <f t="shared" si="2"/>
        <v>1169.1799999999998</v>
      </c>
      <c r="F22" s="21">
        <f t="shared" si="2"/>
        <v>4307.9800000000005</v>
      </c>
      <c r="G22" s="21">
        <f t="shared" si="2"/>
        <v>1027.1199999999999</v>
      </c>
      <c r="H22" s="21">
        <f t="shared" si="2"/>
        <v>474.44000000000005</v>
      </c>
      <c r="I22" s="21">
        <f t="shared" si="2"/>
        <v>0</v>
      </c>
      <c r="J22" s="21">
        <f t="shared" si="2"/>
        <v>0</v>
      </c>
      <c r="K22" s="21">
        <f t="shared" si="2"/>
        <v>0</v>
      </c>
      <c r="L22" s="21">
        <f t="shared" si="2"/>
        <v>0</v>
      </c>
      <c r="M22" s="21">
        <f t="shared" si="2"/>
        <v>0</v>
      </c>
      <c r="N22" s="21">
        <f t="shared" si="2"/>
        <v>0</v>
      </c>
      <c r="O22" s="21">
        <f t="shared" si="2"/>
        <v>0</v>
      </c>
      <c r="P22" s="21">
        <f t="shared" si="2"/>
        <v>0</v>
      </c>
      <c r="Q22" s="21">
        <f t="shared" si="2"/>
        <v>91203.28</v>
      </c>
    </row>
    <row r="23" spans="1:17" s="6" customFormat="1" ht="17.25" customHeight="1" x14ac:dyDescent="0.2">
      <c r="A23" s="73" t="s">
        <v>30</v>
      </c>
      <c r="B23" s="74"/>
      <c r="C23" s="22"/>
      <c r="D23" s="2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1:17" s="6" customFormat="1" ht="17.25" customHeight="1" x14ac:dyDescent="0.2">
      <c r="A24" s="24" t="s">
        <v>17</v>
      </c>
      <c r="B24" s="24" t="s">
        <v>18</v>
      </c>
      <c r="C24" s="24" t="s">
        <v>6</v>
      </c>
      <c r="D24" s="24" t="s">
        <v>19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 s="6" customFormat="1" ht="17.25" customHeight="1" x14ac:dyDescent="0.2">
      <c r="A25" s="20">
        <v>1</v>
      </c>
      <c r="B25" s="14" t="s">
        <v>59</v>
      </c>
      <c r="C25" s="13">
        <f>D25/12</f>
        <v>1166.6666666666667</v>
      </c>
      <c r="D25" s="13">
        <v>14000</v>
      </c>
      <c r="E25" s="13">
        <v>0</v>
      </c>
      <c r="F25" s="13">
        <v>0</v>
      </c>
      <c r="G25" s="13">
        <v>0</v>
      </c>
      <c r="H25" s="13">
        <v>0</v>
      </c>
      <c r="I25" s="13"/>
      <c r="J25" s="13"/>
      <c r="K25" s="13"/>
      <c r="L25" s="13"/>
      <c r="M25" s="13"/>
      <c r="N25" s="13"/>
      <c r="O25" s="13"/>
      <c r="P25" s="13"/>
      <c r="Q25" s="13">
        <f>D25-E25-F25-G25-H25-I25-J25-K25-L25-M25-N25-O25-P25</f>
        <v>14000</v>
      </c>
    </row>
    <row r="26" spans="1:17" s="6" customFormat="1" ht="17.25" customHeight="1" x14ac:dyDescent="0.2">
      <c r="A26" s="20">
        <v>2</v>
      </c>
      <c r="B26" s="14" t="s">
        <v>31</v>
      </c>
      <c r="C26" s="13">
        <f>D26/12</f>
        <v>833.33333333333337</v>
      </c>
      <c r="D26" s="13">
        <v>10000</v>
      </c>
      <c r="E26" s="13">
        <v>0</v>
      </c>
      <c r="F26" s="13">
        <v>0</v>
      </c>
      <c r="G26" s="13">
        <v>0</v>
      </c>
      <c r="H26" s="13">
        <v>0</v>
      </c>
      <c r="I26" s="13"/>
      <c r="J26" s="13"/>
      <c r="K26" s="13"/>
      <c r="L26" s="13"/>
      <c r="M26" s="13"/>
      <c r="N26" s="13"/>
      <c r="O26" s="13"/>
      <c r="P26" s="13"/>
      <c r="Q26" s="13">
        <f>D26-E26-F26-G26-H26-I26-J26-K26-L26-M26-N26-O26-P26</f>
        <v>10000</v>
      </c>
    </row>
    <row r="27" spans="1:17" s="6" customFormat="1" ht="17.25" customHeight="1" x14ac:dyDescent="0.2">
      <c r="A27" s="75" t="s">
        <v>24</v>
      </c>
      <c r="B27" s="76"/>
      <c r="C27" s="12">
        <f t="shared" ref="C27:Q27" si="3">SUM(C25:C26)</f>
        <v>2000</v>
      </c>
      <c r="D27" s="12">
        <f t="shared" si="3"/>
        <v>24000</v>
      </c>
      <c r="E27" s="12">
        <f t="shared" si="3"/>
        <v>0</v>
      </c>
      <c r="F27" s="12">
        <f t="shared" si="3"/>
        <v>0</v>
      </c>
      <c r="G27" s="12">
        <f t="shared" si="3"/>
        <v>0</v>
      </c>
      <c r="H27" s="12">
        <f t="shared" si="3"/>
        <v>0</v>
      </c>
      <c r="I27" s="12">
        <f t="shared" si="3"/>
        <v>0</v>
      </c>
      <c r="J27" s="12">
        <f t="shared" si="3"/>
        <v>0</v>
      </c>
      <c r="K27" s="12">
        <f t="shared" si="3"/>
        <v>0</v>
      </c>
      <c r="L27" s="12">
        <f t="shared" si="3"/>
        <v>0</v>
      </c>
      <c r="M27" s="12">
        <f t="shared" si="3"/>
        <v>0</v>
      </c>
      <c r="N27" s="12">
        <f t="shared" si="3"/>
        <v>0</v>
      </c>
      <c r="O27" s="12">
        <f t="shared" si="3"/>
        <v>0</v>
      </c>
      <c r="P27" s="12">
        <f t="shared" si="3"/>
        <v>0</v>
      </c>
      <c r="Q27" s="12">
        <f t="shared" si="3"/>
        <v>24000</v>
      </c>
    </row>
    <row r="28" spans="1:17" s="6" customFormat="1" ht="16.5" customHeight="1" x14ac:dyDescent="0.2">
      <c r="A28" s="48" t="s">
        <v>34</v>
      </c>
      <c r="B28" s="49"/>
      <c r="C28" s="49"/>
      <c r="D28" s="49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17" s="6" customFormat="1" ht="16.5" customHeight="1" x14ac:dyDescent="0.2">
      <c r="A29" s="11" t="s">
        <v>17</v>
      </c>
      <c r="B29" s="11" t="s">
        <v>18</v>
      </c>
      <c r="C29" s="11" t="s">
        <v>6</v>
      </c>
      <c r="D29" s="27" t="s">
        <v>19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s="8" customFormat="1" ht="17.100000000000001" customHeight="1" x14ac:dyDescent="0.2">
      <c r="A30" s="15">
        <v>1</v>
      </c>
      <c r="B30" s="15" t="s">
        <v>35</v>
      </c>
      <c r="C30" s="16">
        <f>D30/12</f>
        <v>12885</v>
      </c>
      <c r="D30" s="25">
        <v>154620</v>
      </c>
      <c r="E30" s="16">
        <v>8871.36</v>
      </c>
      <c r="F30" s="16">
        <v>11455.36</v>
      </c>
      <c r="G30" s="16">
        <v>11626.36</v>
      </c>
      <c r="H30" s="16">
        <v>11472.36</v>
      </c>
      <c r="I30" s="16"/>
      <c r="J30" s="16"/>
      <c r="K30" s="16"/>
      <c r="L30" s="16"/>
      <c r="M30" s="16"/>
      <c r="N30" s="16"/>
      <c r="O30" s="16"/>
      <c r="P30" s="16"/>
      <c r="Q30" s="16">
        <f>D30-E30-F30-G30-H30-I30-J30-K30-L30-N30-M30-N30-O30-P30</f>
        <v>111194.56000000003</v>
      </c>
    </row>
    <row r="31" spans="1:17" s="8" customFormat="1" ht="17.100000000000001" customHeight="1" x14ac:dyDescent="0.2">
      <c r="A31" s="15">
        <v>2</v>
      </c>
      <c r="B31" s="15" t="s">
        <v>49</v>
      </c>
      <c r="C31" s="16">
        <f t="shared" ref="C31:C37" si="4">D31/12</f>
        <v>12957</v>
      </c>
      <c r="D31" s="25">
        <v>155484</v>
      </c>
      <c r="E31" s="16">
        <v>8529</v>
      </c>
      <c r="F31" s="16">
        <v>9597</v>
      </c>
      <c r="G31" s="16">
        <v>8515</v>
      </c>
      <c r="H31" s="16">
        <v>11507</v>
      </c>
      <c r="I31" s="16"/>
      <c r="J31" s="16"/>
      <c r="K31" s="16"/>
      <c r="L31" s="16"/>
      <c r="M31" s="16"/>
      <c r="N31" s="16"/>
      <c r="O31" s="16"/>
      <c r="P31" s="16"/>
      <c r="Q31" s="16">
        <f t="shared" ref="Q31:Q37" si="5">D31-E31-F31-G31-H31-I31-J31-K31-L31-N31-M31-N31-O31-P31</f>
        <v>117336</v>
      </c>
    </row>
    <row r="32" spans="1:17" s="8" customFormat="1" ht="17.100000000000001" customHeight="1" x14ac:dyDescent="0.2">
      <c r="A32" s="15">
        <v>3</v>
      </c>
      <c r="B32" s="15" t="s">
        <v>7</v>
      </c>
      <c r="C32" s="16">
        <f t="shared" si="4"/>
        <v>4143.5</v>
      </c>
      <c r="D32" s="25">
        <v>49722</v>
      </c>
      <c r="E32" s="16">
        <v>3812.92</v>
      </c>
      <c r="F32" s="16">
        <v>3773.92</v>
      </c>
      <c r="G32" s="16">
        <v>2183.8200000000002</v>
      </c>
      <c r="H32" s="16">
        <v>3871.98</v>
      </c>
      <c r="I32" s="16"/>
      <c r="J32" s="16"/>
      <c r="K32" s="16"/>
      <c r="L32" s="16"/>
      <c r="M32" s="16"/>
      <c r="N32" s="16"/>
      <c r="O32" s="16"/>
      <c r="P32" s="16"/>
      <c r="Q32" s="16">
        <f t="shared" si="5"/>
        <v>36079.360000000001</v>
      </c>
    </row>
    <row r="33" spans="1:17" s="8" customFormat="1" ht="17.100000000000001" customHeight="1" x14ac:dyDescent="0.2">
      <c r="A33" s="15">
        <v>4</v>
      </c>
      <c r="B33" s="15" t="s">
        <v>36</v>
      </c>
      <c r="C33" s="16">
        <f t="shared" si="4"/>
        <v>3240</v>
      </c>
      <c r="D33" s="25">
        <v>38880</v>
      </c>
      <c r="E33" s="16">
        <v>2903</v>
      </c>
      <c r="F33" s="16">
        <v>3152</v>
      </c>
      <c r="G33" s="16">
        <v>0</v>
      </c>
      <c r="H33" s="16">
        <v>3235</v>
      </c>
      <c r="I33" s="16"/>
      <c r="J33" s="16"/>
      <c r="K33" s="16"/>
      <c r="L33" s="16"/>
      <c r="M33" s="16"/>
      <c r="N33" s="16"/>
      <c r="O33" s="16"/>
      <c r="P33" s="16"/>
      <c r="Q33" s="16">
        <f t="shared" si="5"/>
        <v>29590</v>
      </c>
    </row>
    <row r="34" spans="1:17" s="8" customFormat="1" ht="17.100000000000001" customHeight="1" x14ac:dyDescent="0.2">
      <c r="A34" s="15">
        <v>5</v>
      </c>
      <c r="B34" s="15" t="s">
        <v>37</v>
      </c>
      <c r="C34" s="16">
        <f t="shared" si="4"/>
        <v>5120</v>
      </c>
      <c r="D34" s="25">
        <v>61440</v>
      </c>
      <c r="E34" s="16">
        <v>5113</v>
      </c>
      <c r="F34" s="16">
        <v>2557</v>
      </c>
      <c r="G34" s="16">
        <v>2550</v>
      </c>
      <c r="H34" s="16">
        <v>5228</v>
      </c>
      <c r="I34" s="16"/>
      <c r="J34" s="16"/>
      <c r="K34" s="16"/>
      <c r="L34" s="16"/>
      <c r="M34" s="16"/>
      <c r="N34" s="16"/>
      <c r="O34" s="16"/>
      <c r="P34" s="16"/>
      <c r="Q34" s="16">
        <f t="shared" si="5"/>
        <v>45992</v>
      </c>
    </row>
    <row r="35" spans="1:17" s="8" customFormat="1" ht="17.100000000000001" customHeight="1" x14ac:dyDescent="0.2">
      <c r="A35" s="15">
        <v>6</v>
      </c>
      <c r="B35" s="15" t="s">
        <v>38</v>
      </c>
      <c r="C35" s="16">
        <f t="shared" si="4"/>
        <v>4792</v>
      </c>
      <c r="D35" s="25">
        <v>57504</v>
      </c>
      <c r="E35" s="16">
        <v>4722</v>
      </c>
      <c r="F35" s="16">
        <v>4673</v>
      </c>
      <c r="G35" s="16">
        <v>2367</v>
      </c>
      <c r="H35" s="16">
        <v>5021</v>
      </c>
      <c r="I35" s="16"/>
      <c r="J35" s="16"/>
      <c r="K35" s="16"/>
      <c r="L35" s="16"/>
      <c r="M35" s="16"/>
      <c r="N35" s="16"/>
      <c r="O35" s="16"/>
      <c r="P35" s="16"/>
      <c r="Q35" s="16">
        <f t="shared" si="5"/>
        <v>40721</v>
      </c>
    </row>
    <row r="36" spans="1:17" s="8" customFormat="1" ht="17.100000000000001" customHeight="1" x14ac:dyDescent="0.2">
      <c r="A36" s="15">
        <v>7</v>
      </c>
      <c r="B36" s="15" t="s">
        <v>39</v>
      </c>
      <c r="C36" s="16">
        <f t="shared" si="4"/>
        <v>3002</v>
      </c>
      <c r="D36" s="25">
        <v>36024</v>
      </c>
      <c r="E36" s="16">
        <v>1281.52</v>
      </c>
      <c r="F36" s="16">
        <v>2545.0700000000002</v>
      </c>
      <c r="G36" s="16">
        <v>2549.0700000000002</v>
      </c>
      <c r="H36" s="16">
        <v>2729.08</v>
      </c>
      <c r="I36" s="16"/>
      <c r="J36" s="16"/>
      <c r="K36" s="16"/>
      <c r="L36" s="16"/>
      <c r="M36" s="16"/>
      <c r="N36" s="16"/>
      <c r="O36" s="16"/>
      <c r="P36" s="16"/>
      <c r="Q36" s="16">
        <f t="shared" si="5"/>
        <v>26919.260000000002</v>
      </c>
    </row>
    <row r="37" spans="1:17" s="8" customFormat="1" ht="17.100000000000001" customHeight="1" x14ac:dyDescent="0.2">
      <c r="A37" s="15">
        <v>8</v>
      </c>
      <c r="B37" s="15" t="s">
        <v>50</v>
      </c>
      <c r="C37" s="16">
        <f t="shared" si="4"/>
        <v>6440</v>
      </c>
      <c r="D37" s="25">
        <v>77280</v>
      </c>
      <c r="E37" s="16">
        <v>5733.94</v>
      </c>
      <c r="F37" s="16">
        <v>4923.47</v>
      </c>
      <c r="G37" s="16">
        <v>4845</v>
      </c>
      <c r="H37" s="16">
        <v>4859.07</v>
      </c>
      <c r="I37" s="16"/>
      <c r="J37" s="16"/>
      <c r="K37" s="16"/>
      <c r="L37" s="16"/>
      <c r="M37" s="16"/>
      <c r="N37" s="16"/>
      <c r="O37" s="16"/>
      <c r="P37" s="16"/>
      <c r="Q37" s="16">
        <f t="shared" si="5"/>
        <v>56918.52</v>
      </c>
    </row>
    <row r="38" spans="1:17" s="6" customFormat="1" ht="16.5" customHeight="1" x14ac:dyDescent="0.2">
      <c r="A38" s="43" t="s">
        <v>24</v>
      </c>
      <c r="B38" s="43"/>
      <c r="C38" s="12">
        <f t="shared" ref="C38:Q38" si="6">SUM(C30:C37)</f>
        <v>52579.5</v>
      </c>
      <c r="D38" s="12">
        <f t="shared" si="6"/>
        <v>630954</v>
      </c>
      <c r="E38" s="12">
        <f t="shared" si="6"/>
        <v>40966.74</v>
      </c>
      <c r="F38" s="12">
        <f t="shared" si="6"/>
        <v>42676.82</v>
      </c>
      <c r="G38" s="12">
        <f t="shared" si="6"/>
        <v>34636.25</v>
      </c>
      <c r="H38" s="12">
        <f t="shared" si="6"/>
        <v>47923.49</v>
      </c>
      <c r="I38" s="12">
        <f t="shared" si="6"/>
        <v>0</v>
      </c>
      <c r="J38" s="12">
        <f t="shared" si="6"/>
        <v>0</v>
      </c>
      <c r="K38" s="12">
        <f t="shared" si="6"/>
        <v>0</v>
      </c>
      <c r="L38" s="12">
        <f t="shared" si="6"/>
        <v>0</v>
      </c>
      <c r="M38" s="12">
        <f t="shared" si="6"/>
        <v>0</v>
      </c>
      <c r="N38" s="12">
        <f t="shared" si="6"/>
        <v>0</v>
      </c>
      <c r="O38" s="12">
        <f t="shared" si="6"/>
        <v>0</v>
      </c>
      <c r="P38" s="12">
        <f t="shared" si="6"/>
        <v>0</v>
      </c>
      <c r="Q38" s="12">
        <f t="shared" si="6"/>
        <v>464750.70000000007</v>
      </c>
    </row>
    <row r="39" spans="1:17" s="6" customFormat="1" ht="16.5" customHeight="1" x14ac:dyDescent="0.2">
      <c r="A39" s="48" t="s">
        <v>64</v>
      </c>
      <c r="B39" s="49"/>
      <c r="C39" s="49"/>
      <c r="D39" s="49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 s="6" customFormat="1" ht="16.5" customHeight="1" x14ac:dyDescent="0.2">
      <c r="A40" s="11" t="s">
        <v>17</v>
      </c>
      <c r="B40" s="11" t="s">
        <v>18</v>
      </c>
      <c r="C40" s="11" t="s">
        <v>6</v>
      </c>
      <c r="D40" s="27" t="s">
        <v>19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</row>
    <row r="41" spans="1:17" s="8" customFormat="1" ht="17.100000000000001" customHeight="1" x14ac:dyDescent="0.2">
      <c r="A41" s="18">
        <v>1</v>
      </c>
      <c r="B41" s="19" t="s">
        <v>40</v>
      </c>
      <c r="C41" s="13">
        <f>D41/12</f>
        <v>176.92</v>
      </c>
      <c r="D41" s="13">
        <v>2123.04</v>
      </c>
      <c r="E41" s="13">
        <v>0</v>
      </c>
      <c r="F41" s="13">
        <v>742.05</v>
      </c>
      <c r="G41" s="13">
        <v>314.92</v>
      </c>
      <c r="H41" s="13">
        <v>314.92</v>
      </c>
      <c r="I41" s="13"/>
      <c r="J41" s="13"/>
      <c r="K41" s="13"/>
      <c r="L41" s="13"/>
      <c r="M41" s="13"/>
      <c r="N41" s="13"/>
      <c r="O41" s="13"/>
      <c r="P41" s="13"/>
      <c r="Q41" s="13">
        <f>D41-E41-F41-G41-H41-I41-J41-K41-L41-M41-N41-O41-P41</f>
        <v>751.14999999999986</v>
      </c>
    </row>
    <row r="42" spans="1:17" s="8" customFormat="1" ht="17.100000000000001" customHeight="1" x14ac:dyDescent="0.2">
      <c r="A42" s="18">
        <v>2</v>
      </c>
      <c r="B42" s="19" t="s">
        <v>41</v>
      </c>
      <c r="C42" s="13">
        <f t="shared" ref="C42:C55" si="7">D42/12</f>
        <v>2398.1749999999997</v>
      </c>
      <c r="D42" s="13">
        <v>28778.1</v>
      </c>
      <c r="E42" s="13">
        <v>1893.03</v>
      </c>
      <c r="F42" s="13">
        <v>1786.68</v>
      </c>
      <c r="G42" s="13">
        <v>2679.82</v>
      </c>
      <c r="H42" s="13">
        <v>2233.35</v>
      </c>
      <c r="I42" s="13"/>
      <c r="J42" s="13"/>
      <c r="K42" s="13"/>
      <c r="L42" s="13"/>
      <c r="M42" s="13"/>
      <c r="N42" s="13"/>
      <c r="O42" s="13"/>
      <c r="P42" s="13"/>
      <c r="Q42" s="13">
        <f t="shared" ref="Q42:Q55" si="8">D42-E42-F42-G42-H42-I42-J42-K42-L42-M42-N42-O42-P42</f>
        <v>20185.22</v>
      </c>
    </row>
    <row r="43" spans="1:17" s="8" customFormat="1" ht="17.100000000000001" customHeight="1" x14ac:dyDescent="0.2">
      <c r="A43" s="18">
        <v>3</v>
      </c>
      <c r="B43" s="19" t="s">
        <v>42</v>
      </c>
      <c r="C43" s="13">
        <f t="shared" si="7"/>
        <v>1859.3400000000001</v>
      </c>
      <c r="D43" s="13">
        <v>22312.080000000002</v>
      </c>
      <c r="E43" s="13">
        <v>1814.04</v>
      </c>
      <c r="F43" s="13">
        <v>1662.87</v>
      </c>
      <c r="G43" s="13">
        <v>1965.21</v>
      </c>
      <c r="H43" s="13">
        <v>1814.04</v>
      </c>
      <c r="I43" s="13"/>
      <c r="J43" s="13"/>
      <c r="K43" s="13"/>
      <c r="L43" s="13"/>
      <c r="M43" s="13"/>
      <c r="N43" s="13"/>
      <c r="O43" s="13"/>
      <c r="P43" s="13"/>
      <c r="Q43" s="13">
        <f t="shared" si="8"/>
        <v>15055.920000000002</v>
      </c>
    </row>
    <row r="44" spans="1:17" s="8" customFormat="1" ht="16.5" customHeight="1" x14ac:dyDescent="0.2">
      <c r="A44" s="18">
        <v>4</v>
      </c>
      <c r="B44" s="19" t="s">
        <v>65</v>
      </c>
      <c r="C44" s="13">
        <f t="shared" si="7"/>
        <v>1411.3216666666667</v>
      </c>
      <c r="D44" s="13">
        <v>16935.86</v>
      </c>
      <c r="E44" s="13">
        <v>908.2</v>
      </c>
      <c r="F44" s="13">
        <v>975.65</v>
      </c>
      <c r="G44" s="13">
        <v>602.75</v>
      </c>
      <c r="H44" s="13">
        <v>374.66</v>
      </c>
      <c r="I44" s="13"/>
      <c r="J44" s="13"/>
      <c r="K44" s="13"/>
      <c r="L44" s="13"/>
      <c r="M44" s="13"/>
      <c r="N44" s="13"/>
      <c r="O44" s="13"/>
      <c r="P44" s="13"/>
      <c r="Q44" s="13">
        <f t="shared" si="8"/>
        <v>14074.6</v>
      </c>
    </row>
    <row r="45" spans="1:17" s="8" customFormat="1" ht="16.5" customHeight="1" x14ac:dyDescent="0.2">
      <c r="A45" s="18">
        <v>5</v>
      </c>
      <c r="B45" s="19" t="s">
        <v>43</v>
      </c>
      <c r="C45" s="13">
        <f t="shared" si="7"/>
        <v>120</v>
      </c>
      <c r="D45" s="13">
        <v>1440</v>
      </c>
      <c r="E45" s="13">
        <v>131.75</v>
      </c>
      <c r="F45" s="13">
        <v>131.75</v>
      </c>
      <c r="G45" s="13">
        <v>126.48</v>
      </c>
      <c r="H45" s="13">
        <v>163.37</v>
      </c>
      <c r="I45" s="13"/>
      <c r="J45" s="13"/>
      <c r="K45" s="13"/>
      <c r="L45" s="13"/>
      <c r="M45" s="13"/>
      <c r="N45" s="13"/>
      <c r="O45" s="13"/>
      <c r="P45" s="13"/>
      <c r="Q45" s="13">
        <f t="shared" si="8"/>
        <v>886.65</v>
      </c>
    </row>
    <row r="46" spans="1:17" s="8" customFormat="1" ht="17.100000000000001" customHeight="1" x14ac:dyDescent="0.2">
      <c r="A46" s="18">
        <v>6</v>
      </c>
      <c r="B46" s="19" t="s">
        <v>5</v>
      </c>
      <c r="C46" s="13">
        <f t="shared" si="7"/>
        <v>590.56000000000006</v>
      </c>
      <c r="D46" s="13">
        <v>7086.72</v>
      </c>
      <c r="E46" s="13">
        <v>636.86</v>
      </c>
      <c r="F46" s="13">
        <v>619.92999999999995</v>
      </c>
      <c r="G46" s="13">
        <v>557.72</v>
      </c>
      <c r="H46" s="13">
        <v>0</v>
      </c>
      <c r="I46" s="13"/>
      <c r="J46" s="13"/>
      <c r="K46" s="13"/>
      <c r="L46" s="13"/>
      <c r="M46" s="13"/>
      <c r="N46" s="13"/>
      <c r="O46" s="13"/>
      <c r="P46" s="13"/>
      <c r="Q46" s="13">
        <f t="shared" si="8"/>
        <v>5272.21</v>
      </c>
    </row>
    <row r="47" spans="1:17" s="8" customFormat="1" ht="17.100000000000001" customHeight="1" x14ac:dyDescent="0.2">
      <c r="A47" s="18">
        <v>7</v>
      </c>
      <c r="B47" s="19" t="s">
        <v>4</v>
      </c>
      <c r="C47" s="13">
        <f t="shared" si="7"/>
        <v>4725.2249999999995</v>
      </c>
      <c r="D47" s="13">
        <v>56702.7</v>
      </c>
      <c r="E47" s="13">
        <v>5094.7700000000004</v>
      </c>
      <c r="F47" s="13">
        <v>4959.6099999999997</v>
      </c>
      <c r="G47" s="13">
        <v>10501.24</v>
      </c>
      <c r="H47" s="13">
        <v>5929.03</v>
      </c>
      <c r="I47" s="13"/>
      <c r="J47" s="13"/>
      <c r="K47" s="13"/>
      <c r="L47" s="13"/>
      <c r="M47" s="13"/>
      <c r="N47" s="13"/>
      <c r="O47" s="13"/>
      <c r="P47" s="13"/>
      <c r="Q47" s="13">
        <f t="shared" si="8"/>
        <v>30218.049999999996</v>
      </c>
    </row>
    <row r="48" spans="1:17" s="8" customFormat="1" ht="16.5" customHeight="1" x14ac:dyDescent="0.2">
      <c r="A48" s="18">
        <v>8</v>
      </c>
      <c r="B48" s="19" t="s">
        <v>2</v>
      </c>
      <c r="C48" s="13">
        <f t="shared" si="7"/>
        <v>6275.416666666667</v>
      </c>
      <c r="D48" s="23">
        <v>75305</v>
      </c>
      <c r="E48" s="13">
        <v>6301.74</v>
      </c>
      <c r="F48" s="13">
        <v>6119.61</v>
      </c>
      <c r="G48" s="13">
        <v>5172.47</v>
      </c>
      <c r="H48" s="13">
        <v>6613.33</v>
      </c>
      <c r="I48" s="13"/>
      <c r="J48" s="13"/>
      <c r="K48" s="13"/>
      <c r="L48" s="13"/>
      <c r="M48" s="13"/>
      <c r="N48" s="13"/>
      <c r="O48" s="13"/>
      <c r="P48" s="13"/>
      <c r="Q48" s="13">
        <f t="shared" si="8"/>
        <v>51097.849999999991</v>
      </c>
    </row>
    <row r="49" spans="1:17" s="8" customFormat="1" ht="16.5" customHeight="1" x14ac:dyDescent="0.2">
      <c r="A49" s="18">
        <v>9</v>
      </c>
      <c r="B49" s="19" t="s">
        <v>3</v>
      </c>
      <c r="C49" s="13">
        <f t="shared" si="7"/>
        <v>1202.9166666666667</v>
      </c>
      <c r="D49" s="23">
        <v>14435</v>
      </c>
      <c r="E49" s="13">
        <v>1590.93</v>
      </c>
      <c r="F49" s="13">
        <v>1837.45</v>
      </c>
      <c r="G49" s="13">
        <v>1187.42</v>
      </c>
      <c r="H49" s="13">
        <v>1755.74</v>
      </c>
      <c r="I49" s="13"/>
      <c r="J49" s="13"/>
      <c r="K49" s="13"/>
      <c r="L49" s="13"/>
      <c r="M49" s="13"/>
      <c r="N49" s="13"/>
      <c r="O49" s="13"/>
      <c r="P49" s="13"/>
      <c r="Q49" s="13">
        <f t="shared" si="8"/>
        <v>8063.4599999999991</v>
      </c>
    </row>
    <row r="50" spans="1:17" s="9" customFormat="1" ht="17.100000000000001" customHeight="1" x14ac:dyDescent="0.2">
      <c r="A50" s="18">
        <v>10</v>
      </c>
      <c r="B50" s="19" t="s">
        <v>44</v>
      </c>
      <c r="C50" s="13">
        <f t="shared" si="7"/>
        <v>6492.2649999999994</v>
      </c>
      <c r="D50" s="13">
        <v>77907.179999999993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3"/>
      <c r="L50" s="13"/>
      <c r="M50" s="13"/>
      <c r="N50" s="13"/>
      <c r="O50" s="13"/>
      <c r="P50" s="13"/>
      <c r="Q50" s="13">
        <f t="shared" si="8"/>
        <v>77907.179999999993</v>
      </c>
    </row>
    <row r="51" spans="1:17" s="9" customFormat="1" ht="17.100000000000001" customHeight="1" x14ac:dyDescent="0.2">
      <c r="A51" s="18">
        <v>11</v>
      </c>
      <c r="B51" s="19" t="s">
        <v>51</v>
      </c>
      <c r="C51" s="13">
        <f t="shared" si="7"/>
        <v>240</v>
      </c>
      <c r="D51" s="13">
        <v>2880</v>
      </c>
      <c r="E51" s="13">
        <v>230</v>
      </c>
      <c r="F51" s="13">
        <v>230</v>
      </c>
      <c r="G51" s="13">
        <v>220</v>
      </c>
      <c r="H51" s="13">
        <v>290</v>
      </c>
      <c r="I51" s="13"/>
      <c r="J51" s="13"/>
      <c r="K51" s="13"/>
      <c r="L51" s="13"/>
      <c r="M51" s="13"/>
      <c r="N51" s="13"/>
      <c r="O51" s="13"/>
      <c r="P51" s="13"/>
      <c r="Q51" s="13">
        <f t="shared" si="8"/>
        <v>1910</v>
      </c>
    </row>
    <row r="52" spans="1:17" s="9" customFormat="1" ht="16.5" x14ac:dyDescent="0.2">
      <c r="A52" s="18">
        <v>12</v>
      </c>
      <c r="B52" s="19" t="s">
        <v>63</v>
      </c>
      <c r="C52" s="13">
        <f t="shared" si="7"/>
        <v>11853.839999999998</v>
      </c>
      <c r="D52" s="13">
        <v>142246.07999999999</v>
      </c>
      <c r="E52" s="13">
        <v>11734.52</v>
      </c>
      <c r="F52" s="13">
        <v>12865.12</v>
      </c>
      <c r="G52" s="13">
        <v>13051.7</v>
      </c>
      <c r="H52" s="13">
        <v>13463.79</v>
      </c>
      <c r="I52" s="13"/>
      <c r="J52" s="13"/>
      <c r="K52" s="13"/>
      <c r="L52" s="13"/>
      <c r="M52" s="13"/>
      <c r="N52" s="13"/>
      <c r="O52" s="13"/>
      <c r="P52" s="13"/>
      <c r="Q52" s="13">
        <f t="shared" si="8"/>
        <v>91130.949999999983</v>
      </c>
    </row>
    <row r="53" spans="1:17" s="10" customFormat="1" ht="16.5" x14ac:dyDescent="0.2">
      <c r="A53" s="18">
        <v>13</v>
      </c>
      <c r="B53" s="19" t="s">
        <v>45</v>
      </c>
      <c r="C53" s="13">
        <f t="shared" si="7"/>
        <v>483.82</v>
      </c>
      <c r="D53" s="13">
        <v>5805.84</v>
      </c>
      <c r="E53" s="13">
        <v>631.05999999999995</v>
      </c>
      <c r="F53" s="13">
        <v>315.52999999999997</v>
      </c>
      <c r="G53" s="13">
        <v>0</v>
      </c>
      <c r="H53" s="13">
        <v>1071.8499999999999</v>
      </c>
      <c r="I53" s="13"/>
      <c r="J53" s="13"/>
      <c r="K53" s="13"/>
      <c r="L53" s="13"/>
      <c r="M53" s="13"/>
      <c r="N53" s="13"/>
      <c r="O53" s="13"/>
      <c r="P53" s="13"/>
      <c r="Q53" s="13">
        <f t="shared" si="8"/>
        <v>3787.400000000001</v>
      </c>
    </row>
    <row r="54" spans="1:17" s="10" customFormat="1" ht="16.5" x14ac:dyDescent="0.2">
      <c r="A54" s="18">
        <v>14</v>
      </c>
      <c r="B54" s="19" t="s">
        <v>46</v>
      </c>
      <c r="C54" s="13">
        <f t="shared" si="7"/>
        <v>4725.2249999999995</v>
      </c>
      <c r="D54" s="13">
        <v>56702.7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3"/>
      <c r="L54" s="13"/>
      <c r="M54" s="13"/>
      <c r="N54" s="13"/>
      <c r="O54" s="13"/>
      <c r="P54" s="13"/>
      <c r="Q54" s="13">
        <f t="shared" si="8"/>
        <v>56702.7</v>
      </c>
    </row>
    <row r="55" spans="1:17" s="10" customFormat="1" ht="16.5" x14ac:dyDescent="0.2">
      <c r="A55" s="18">
        <v>15</v>
      </c>
      <c r="B55" s="19" t="s">
        <v>66</v>
      </c>
      <c r="C55" s="13">
        <f t="shared" si="7"/>
        <v>4625.25</v>
      </c>
      <c r="D55" s="23">
        <v>55503</v>
      </c>
      <c r="E55" s="13">
        <v>0</v>
      </c>
      <c r="F55" s="13">
        <v>5610.36</v>
      </c>
      <c r="G55" s="13">
        <v>28794.17</v>
      </c>
      <c r="H55" s="13">
        <v>4786.34</v>
      </c>
      <c r="I55" s="13"/>
      <c r="J55" s="13"/>
      <c r="K55" s="13"/>
      <c r="L55" s="13"/>
      <c r="M55" s="13"/>
      <c r="N55" s="13"/>
      <c r="O55" s="13"/>
      <c r="P55" s="13"/>
      <c r="Q55" s="13">
        <f t="shared" si="8"/>
        <v>16312.130000000001</v>
      </c>
    </row>
    <row r="56" spans="1:17" s="10" customFormat="1" ht="17.25" customHeight="1" x14ac:dyDescent="0.2">
      <c r="A56" s="43" t="s">
        <v>24</v>
      </c>
      <c r="B56" s="43"/>
      <c r="C56" s="12">
        <f t="shared" ref="C56:Q56" si="9">SUM(C41:C55)</f>
        <v>47180.274999999994</v>
      </c>
      <c r="D56" s="12">
        <f t="shared" si="9"/>
        <v>566163.30000000005</v>
      </c>
      <c r="E56" s="12">
        <f t="shared" si="9"/>
        <v>30966.9</v>
      </c>
      <c r="F56" s="12">
        <f t="shared" si="9"/>
        <v>37856.61</v>
      </c>
      <c r="G56" s="12">
        <f t="shared" si="9"/>
        <v>65173.899999999994</v>
      </c>
      <c r="H56" s="12">
        <f t="shared" si="9"/>
        <v>38810.42</v>
      </c>
      <c r="I56" s="12">
        <f t="shared" si="9"/>
        <v>0</v>
      </c>
      <c r="J56" s="12">
        <f t="shared" si="9"/>
        <v>0</v>
      </c>
      <c r="K56" s="12">
        <f t="shared" si="9"/>
        <v>0</v>
      </c>
      <c r="L56" s="12">
        <f t="shared" si="9"/>
        <v>0</v>
      </c>
      <c r="M56" s="12">
        <f t="shared" si="9"/>
        <v>0</v>
      </c>
      <c r="N56" s="12">
        <f t="shared" si="9"/>
        <v>0</v>
      </c>
      <c r="O56" s="12">
        <f t="shared" si="9"/>
        <v>0</v>
      </c>
      <c r="P56" s="12">
        <f t="shared" si="9"/>
        <v>0</v>
      </c>
      <c r="Q56" s="12">
        <f t="shared" si="9"/>
        <v>393355.47000000003</v>
      </c>
    </row>
    <row r="57" spans="1:17" ht="16.5" x14ac:dyDescent="0.2">
      <c r="A57" s="48" t="s">
        <v>9</v>
      </c>
      <c r="B57" s="49"/>
      <c r="C57" s="49"/>
      <c r="D57" s="50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ht="16.5" x14ac:dyDescent="0.2">
      <c r="A58" s="11" t="s">
        <v>17</v>
      </c>
      <c r="B58" s="11" t="s">
        <v>18</v>
      </c>
      <c r="C58" s="11" t="s">
        <v>6</v>
      </c>
      <c r="D58" s="11" t="s">
        <v>19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</row>
    <row r="59" spans="1:17" s="10" customFormat="1" ht="15.75" x14ac:dyDescent="0.2">
      <c r="A59" s="15">
        <v>1</v>
      </c>
      <c r="B59" s="15" t="s">
        <v>25</v>
      </c>
      <c r="C59" s="16">
        <f>D59/12</f>
        <v>4898.666666666667</v>
      </c>
      <c r="D59" s="16">
        <v>58784</v>
      </c>
      <c r="E59" s="16">
        <v>12890.24</v>
      </c>
      <c r="F59" s="16">
        <v>14470.52</v>
      </c>
      <c r="G59" s="16">
        <v>1420</v>
      </c>
      <c r="H59" s="16">
        <v>0</v>
      </c>
      <c r="I59" s="16"/>
      <c r="J59" s="16"/>
      <c r="K59" s="16"/>
      <c r="L59" s="16"/>
      <c r="M59" s="16"/>
      <c r="N59" s="16"/>
      <c r="O59" s="16"/>
      <c r="P59" s="16"/>
      <c r="Q59" s="16">
        <f>D59-E59-F59-G59-H59-I59-J59-K59-L59-M59-N59-O59-P59</f>
        <v>30003.24</v>
      </c>
    </row>
    <row r="60" spans="1:17" s="10" customFormat="1" ht="31.5" x14ac:dyDescent="0.2">
      <c r="A60" s="15">
        <v>2</v>
      </c>
      <c r="B60" s="17" t="s">
        <v>60</v>
      </c>
      <c r="C60" s="16">
        <f t="shared" ref="C60:C66" si="10">D60/12</f>
        <v>2020.0833333333333</v>
      </c>
      <c r="D60" s="16">
        <v>24241</v>
      </c>
      <c r="E60" s="16">
        <v>1010</v>
      </c>
      <c r="F60" s="16">
        <v>1425</v>
      </c>
      <c r="G60" s="16">
        <v>915</v>
      </c>
      <c r="H60" s="16">
        <v>0</v>
      </c>
      <c r="I60" s="16"/>
      <c r="J60" s="16"/>
      <c r="K60" s="16"/>
      <c r="L60" s="16"/>
      <c r="M60" s="16"/>
      <c r="N60" s="16"/>
      <c r="O60" s="16"/>
      <c r="P60" s="16"/>
      <c r="Q60" s="16">
        <f t="shared" ref="Q60:Q66" si="11">D60-E60-F60-G60-H60-I60-J60-K60-L60-M60-N60-O60-P60</f>
        <v>20891</v>
      </c>
    </row>
    <row r="61" spans="1:17" s="10" customFormat="1" ht="15.75" x14ac:dyDescent="0.2">
      <c r="A61" s="15">
        <v>3</v>
      </c>
      <c r="B61" s="17" t="s">
        <v>52</v>
      </c>
      <c r="C61" s="16">
        <f t="shared" si="10"/>
        <v>114.33333333333333</v>
      </c>
      <c r="D61" s="16">
        <v>1372</v>
      </c>
      <c r="E61" s="16">
        <v>0</v>
      </c>
      <c r="F61" s="16">
        <v>0</v>
      </c>
      <c r="G61" s="16">
        <v>0</v>
      </c>
      <c r="H61" s="16">
        <v>0</v>
      </c>
      <c r="I61" s="16"/>
      <c r="J61" s="16"/>
      <c r="K61" s="16"/>
      <c r="L61" s="16"/>
      <c r="M61" s="16"/>
      <c r="N61" s="16"/>
      <c r="O61" s="16"/>
      <c r="P61" s="16"/>
      <c r="Q61" s="16">
        <f t="shared" si="11"/>
        <v>1372</v>
      </c>
    </row>
    <row r="62" spans="1:17" s="10" customFormat="1" ht="15.75" x14ac:dyDescent="0.2">
      <c r="A62" s="15">
        <v>4</v>
      </c>
      <c r="B62" s="17" t="s">
        <v>26</v>
      </c>
      <c r="C62" s="16">
        <f t="shared" si="10"/>
        <v>567.5</v>
      </c>
      <c r="D62" s="16">
        <v>6810</v>
      </c>
      <c r="E62" s="16">
        <v>0</v>
      </c>
      <c r="F62" s="16">
        <v>1600</v>
      </c>
      <c r="G62" s="16">
        <v>1400</v>
      </c>
      <c r="H62" s="16">
        <v>0</v>
      </c>
      <c r="I62" s="16"/>
      <c r="J62" s="16"/>
      <c r="K62" s="16"/>
      <c r="L62" s="16"/>
      <c r="M62" s="16"/>
      <c r="N62" s="16"/>
      <c r="O62" s="16"/>
      <c r="P62" s="16"/>
      <c r="Q62" s="16">
        <f t="shared" si="11"/>
        <v>3810</v>
      </c>
    </row>
    <row r="63" spans="1:17" s="10" customFormat="1" ht="15.75" x14ac:dyDescent="0.2">
      <c r="A63" s="15">
        <v>5</v>
      </c>
      <c r="B63" s="17" t="s">
        <v>58</v>
      </c>
      <c r="C63" s="16">
        <f t="shared" si="10"/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/>
      <c r="J63" s="16"/>
      <c r="K63" s="16"/>
      <c r="L63" s="16"/>
      <c r="M63" s="16"/>
      <c r="N63" s="16"/>
      <c r="O63" s="16"/>
      <c r="P63" s="16"/>
      <c r="Q63" s="16">
        <f t="shared" si="11"/>
        <v>0</v>
      </c>
    </row>
    <row r="64" spans="1:17" s="10" customFormat="1" ht="15.75" x14ac:dyDescent="0.2">
      <c r="A64" s="15">
        <v>6</v>
      </c>
      <c r="B64" s="17" t="s">
        <v>10</v>
      </c>
      <c r="C64" s="16">
        <f t="shared" si="10"/>
        <v>93.333333333333329</v>
      </c>
      <c r="D64" s="16">
        <v>1120</v>
      </c>
      <c r="E64" s="16">
        <v>0</v>
      </c>
      <c r="F64" s="16">
        <v>530</v>
      </c>
      <c r="G64" s="16">
        <v>0</v>
      </c>
      <c r="H64" s="16">
        <v>0</v>
      </c>
      <c r="I64" s="16"/>
      <c r="J64" s="16"/>
      <c r="K64" s="16"/>
      <c r="L64" s="16"/>
      <c r="M64" s="16"/>
      <c r="N64" s="16"/>
      <c r="O64" s="16"/>
      <c r="P64" s="16"/>
      <c r="Q64" s="16">
        <f t="shared" si="11"/>
        <v>590</v>
      </c>
    </row>
    <row r="65" spans="1:17" s="10" customFormat="1" ht="15.75" x14ac:dyDescent="0.2">
      <c r="A65" s="15">
        <v>7</v>
      </c>
      <c r="B65" s="17" t="s">
        <v>27</v>
      </c>
      <c r="C65" s="16">
        <f t="shared" si="10"/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/>
      <c r="J65" s="16"/>
      <c r="K65" s="16"/>
      <c r="L65" s="16"/>
      <c r="M65" s="16"/>
      <c r="N65" s="16"/>
      <c r="O65" s="16"/>
      <c r="P65" s="16"/>
      <c r="Q65" s="16">
        <f t="shared" si="11"/>
        <v>0</v>
      </c>
    </row>
    <row r="66" spans="1:17" s="10" customFormat="1" ht="31.5" x14ac:dyDescent="0.2">
      <c r="A66" s="15">
        <v>8</v>
      </c>
      <c r="B66" s="15" t="s">
        <v>61</v>
      </c>
      <c r="C66" s="16">
        <f t="shared" si="10"/>
        <v>677.5</v>
      </c>
      <c r="D66" s="16">
        <v>8130</v>
      </c>
      <c r="E66" s="16">
        <v>3411.59</v>
      </c>
      <c r="F66" s="16">
        <v>4490.87</v>
      </c>
      <c r="G66" s="16">
        <v>4432.59</v>
      </c>
      <c r="H66" s="16">
        <v>999.49</v>
      </c>
      <c r="I66" s="16"/>
      <c r="J66" s="16"/>
      <c r="K66" s="16"/>
      <c r="L66" s="16"/>
      <c r="M66" s="16"/>
      <c r="N66" s="16"/>
      <c r="O66" s="16"/>
      <c r="P66" s="16"/>
      <c r="Q66" s="16">
        <f t="shared" si="11"/>
        <v>-5204.54</v>
      </c>
    </row>
    <row r="67" spans="1:17" ht="16.5" x14ac:dyDescent="0.2">
      <c r="A67" s="43" t="s">
        <v>24</v>
      </c>
      <c r="B67" s="43"/>
      <c r="C67" s="21">
        <f t="shared" ref="C67:Q67" si="12">SUM(C59:C66)</f>
        <v>8371.4166666666661</v>
      </c>
      <c r="D67" s="12">
        <f t="shared" si="12"/>
        <v>100457</v>
      </c>
      <c r="E67" s="21">
        <f t="shared" si="12"/>
        <v>17311.830000000002</v>
      </c>
      <c r="F67" s="21">
        <f t="shared" si="12"/>
        <v>22516.39</v>
      </c>
      <c r="G67" s="21">
        <f t="shared" si="12"/>
        <v>8167.59</v>
      </c>
      <c r="H67" s="21">
        <f t="shared" si="12"/>
        <v>999.49</v>
      </c>
      <c r="I67" s="21">
        <f t="shared" si="12"/>
        <v>0</v>
      </c>
      <c r="J67" s="21">
        <f t="shared" si="12"/>
        <v>0</v>
      </c>
      <c r="K67" s="21">
        <f t="shared" si="12"/>
        <v>0</v>
      </c>
      <c r="L67" s="21">
        <f t="shared" si="12"/>
        <v>0</v>
      </c>
      <c r="M67" s="21">
        <f t="shared" si="12"/>
        <v>0</v>
      </c>
      <c r="N67" s="21">
        <f t="shared" si="12"/>
        <v>0</v>
      </c>
      <c r="O67" s="21">
        <f t="shared" si="12"/>
        <v>0</v>
      </c>
      <c r="P67" s="21">
        <f t="shared" si="12"/>
        <v>0</v>
      </c>
      <c r="Q67" s="21">
        <f t="shared" si="12"/>
        <v>51461.700000000004</v>
      </c>
    </row>
    <row r="68" spans="1:17" ht="16.5" x14ac:dyDescent="0.2">
      <c r="A68" s="48" t="s">
        <v>8</v>
      </c>
      <c r="B68" s="49"/>
      <c r="C68" s="49"/>
      <c r="D68" s="50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 ht="16.5" x14ac:dyDescent="0.2">
      <c r="A69" s="11" t="s">
        <v>17</v>
      </c>
      <c r="B69" s="11" t="s">
        <v>18</v>
      </c>
      <c r="C69" s="11" t="s">
        <v>6</v>
      </c>
      <c r="D69" s="11" t="s">
        <v>19</v>
      </c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</row>
    <row r="70" spans="1:17" s="10" customFormat="1" ht="15.75" x14ac:dyDescent="0.2">
      <c r="A70" s="15">
        <v>1</v>
      </c>
      <c r="B70" s="15" t="s">
        <v>47</v>
      </c>
      <c r="C70" s="16">
        <f>D70/12</f>
        <v>183.33333333333334</v>
      </c>
      <c r="D70" s="16">
        <v>2200</v>
      </c>
      <c r="E70" s="16">
        <v>266.8</v>
      </c>
      <c r="F70" s="16">
        <v>12.2</v>
      </c>
      <c r="G70" s="16">
        <v>69</v>
      </c>
      <c r="H70" s="16">
        <v>150</v>
      </c>
      <c r="I70" s="16"/>
      <c r="J70" s="16"/>
      <c r="K70" s="16"/>
      <c r="L70" s="16"/>
      <c r="M70" s="16"/>
      <c r="N70" s="16"/>
      <c r="O70" s="16"/>
      <c r="P70" s="16"/>
      <c r="Q70" s="16">
        <f>D70-E70-F70-G70-H70-I70-J70-K70-L70-M70-N70-O70-P70</f>
        <v>1702</v>
      </c>
    </row>
    <row r="71" spans="1:17" ht="16.5" x14ac:dyDescent="0.2">
      <c r="A71" s="43" t="s">
        <v>24</v>
      </c>
      <c r="B71" s="43"/>
      <c r="C71" s="21">
        <f t="shared" ref="C71:Q71" si="13">SUM(C70)</f>
        <v>183.33333333333334</v>
      </c>
      <c r="D71" s="12">
        <f t="shared" si="13"/>
        <v>2200</v>
      </c>
      <c r="E71" s="21">
        <f t="shared" si="13"/>
        <v>266.8</v>
      </c>
      <c r="F71" s="21">
        <f t="shared" si="13"/>
        <v>12.2</v>
      </c>
      <c r="G71" s="21">
        <f t="shared" si="13"/>
        <v>69</v>
      </c>
      <c r="H71" s="21">
        <f t="shared" si="13"/>
        <v>150</v>
      </c>
      <c r="I71" s="21">
        <f t="shared" si="13"/>
        <v>0</v>
      </c>
      <c r="J71" s="21">
        <f t="shared" si="13"/>
        <v>0</v>
      </c>
      <c r="K71" s="21">
        <f t="shared" si="13"/>
        <v>0</v>
      </c>
      <c r="L71" s="21">
        <f t="shared" si="13"/>
        <v>0</v>
      </c>
      <c r="M71" s="21">
        <f t="shared" si="13"/>
        <v>0</v>
      </c>
      <c r="N71" s="21">
        <f t="shared" si="13"/>
        <v>0</v>
      </c>
      <c r="O71" s="21">
        <f t="shared" si="13"/>
        <v>0</v>
      </c>
      <c r="P71" s="21">
        <f t="shared" si="13"/>
        <v>0</v>
      </c>
      <c r="Q71" s="21">
        <f t="shared" si="13"/>
        <v>1702</v>
      </c>
    </row>
    <row r="72" spans="1:17" ht="16.5" x14ac:dyDescent="0.2">
      <c r="A72" s="48" t="s">
        <v>28</v>
      </c>
      <c r="B72" s="49"/>
      <c r="C72" s="49"/>
      <c r="D72" s="50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 ht="16.5" x14ac:dyDescent="0.2">
      <c r="A73" s="11" t="s">
        <v>17</v>
      </c>
      <c r="B73" s="11" t="s">
        <v>18</v>
      </c>
      <c r="C73" s="11" t="s">
        <v>6</v>
      </c>
      <c r="D73" s="11" t="s">
        <v>19</v>
      </c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</row>
    <row r="74" spans="1:17" s="10" customFormat="1" ht="31.5" x14ac:dyDescent="0.2">
      <c r="A74" s="15">
        <v>5</v>
      </c>
      <c r="B74" s="15" t="s">
        <v>48</v>
      </c>
      <c r="C74" s="16">
        <f>D74/12</f>
        <v>1502.6416666666667</v>
      </c>
      <c r="D74" s="16">
        <v>18031.7</v>
      </c>
      <c r="E74" s="16">
        <v>4756.91</v>
      </c>
      <c r="F74" s="16">
        <v>6405.84</v>
      </c>
      <c r="G74" s="16">
        <v>0</v>
      </c>
      <c r="H74" s="16">
        <v>560.44000000000005</v>
      </c>
      <c r="I74" s="16"/>
      <c r="J74" s="16"/>
      <c r="K74" s="16"/>
      <c r="L74" s="16"/>
      <c r="M74" s="16"/>
      <c r="N74" s="16"/>
      <c r="O74" s="16"/>
      <c r="P74" s="16"/>
      <c r="Q74" s="16">
        <f>D74-E74-F74-G74-H74-I74-J74-K74-L74-M74-N74-O74-P74</f>
        <v>6308.51</v>
      </c>
    </row>
    <row r="75" spans="1:17" ht="16.5" x14ac:dyDescent="0.2">
      <c r="A75" s="43" t="s">
        <v>24</v>
      </c>
      <c r="B75" s="43"/>
      <c r="C75" s="21">
        <f t="shared" ref="C75:Q75" si="14">SUM(C74)</f>
        <v>1502.6416666666667</v>
      </c>
      <c r="D75" s="12">
        <f t="shared" si="14"/>
        <v>18031.7</v>
      </c>
      <c r="E75" s="21">
        <f t="shared" si="14"/>
        <v>4756.91</v>
      </c>
      <c r="F75" s="21">
        <f t="shared" si="14"/>
        <v>6405.84</v>
      </c>
      <c r="G75" s="21">
        <f t="shared" si="14"/>
        <v>0</v>
      </c>
      <c r="H75" s="21">
        <f t="shared" si="14"/>
        <v>560.44000000000005</v>
      </c>
      <c r="I75" s="21">
        <f t="shared" si="14"/>
        <v>0</v>
      </c>
      <c r="J75" s="21">
        <f t="shared" si="14"/>
        <v>0</v>
      </c>
      <c r="K75" s="21">
        <f t="shared" si="14"/>
        <v>0</v>
      </c>
      <c r="L75" s="21">
        <f t="shared" si="14"/>
        <v>0</v>
      </c>
      <c r="M75" s="21">
        <f t="shared" si="14"/>
        <v>0</v>
      </c>
      <c r="N75" s="21">
        <f t="shared" si="14"/>
        <v>0</v>
      </c>
      <c r="O75" s="21">
        <f t="shared" si="14"/>
        <v>0</v>
      </c>
      <c r="P75" s="21">
        <f t="shared" si="14"/>
        <v>0</v>
      </c>
      <c r="Q75" s="21">
        <f t="shared" si="14"/>
        <v>6308.51</v>
      </c>
    </row>
    <row r="76" spans="1:17" ht="17.25" thickBot="1" x14ac:dyDescent="0.25">
      <c r="A76" s="44" t="s">
        <v>29</v>
      </c>
      <c r="B76" s="45"/>
      <c r="C76" s="7">
        <f>D76/12</f>
        <v>119999</v>
      </c>
      <c r="D76" s="7">
        <f>D22+D27+D38+D56+D67+D71+D75</f>
        <v>1439988</v>
      </c>
      <c r="E76" s="7">
        <f t="shared" ref="E76:Q76" si="15">E22+E27+E38+E56+E67+E71+E75</f>
        <v>95438.360000000015</v>
      </c>
      <c r="F76" s="7">
        <f t="shared" si="15"/>
        <v>113775.84</v>
      </c>
      <c r="G76" s="7">
        <f t="shared" si="15"/>
        <v>109073.85999999999</v>
      </c>
      <c r="H76" s="7">
        <f t="shared" si="15"/>
        <v>88918.280000000013</v>
      </c>
      <c r="I76" s="7">
        <f t="shared" si="15"/>
        <v>0</v>
      </c>
      <c r="J76" s="7">
        <f t="shared" si="15"/>
        <v>0</v>
      </c>
      <c r="K76" s="7">
        <f t="shared" si="15"/>
        <v>0</v>
      </c>
      <c r="L76" s="7">
        <f t="shared" si="15"/>
        <v>0</v>
      </c>
      <c r="M76" s="7">
        <f t="shared" si="15"/>
        <v>0</v>
      </c>
      <c r="N76" s="7">
        <f t="shared" si="15"/>
        <v>0</v>
      </c>
      <c r="O76" s="7">
        <f t="shared" si="15"/>
        <v>0</v>
      </c>
      <c r="P76" s="7">
        <f t="shared" si="15"/>
        <v>0</v>
      </c>
      <c r="Q76" s="7">
        <f t="shared" si="15"/>
        <v>1032781.6600000001</v>
      </c>
    </row>
    <row r="77" spans="1:17" ht="13.5" thickBot="1" x14ac:dyDescent="0.25">
      <c r="A77" s="46" t="s">
        <v>0</v>
      </c>
      <c r="B77" s="47"/>
      <c r="C77" s="4">
        <f>C76/40</f>
        <v>2999.9749999999999</v>
      </c>
      <c r="D77" s="4">
        <f>D76/40</f>
        <v>35999.699999999997</v>
      </c>
      <c r="E77" s="4">
        <f t="shared" ref="E77:P77" si="16">E76/40</f>
        <v>2385.9590000000003</v>
      </c>
      <c r="F77" s="4">
        <f t="shared" si="16"/>
        <v>2844.3959999999997</v>
      </c>
      <c r="G77" s="4">
        <f t="shared" si="16"/>
        <v>2726.8464999999997</v>
      </c>
      <c r="H77" s="4">
        <f t="shared" si="16"/>
        <v>2222.9570000000003</v>
      </c>
      <c r="I77" s="4">
        <f t="shared" si="16"/>
        <v>0</v>
      </c>
      <c r="J77" s="4">
        <f t="shared" si="16"/>
        <v>0</v>
      </c>
      <c r="K77" s="4">
        <f t="shared" si="16"/>
        <v>0</v>
      </c>
      <c r="L77" s="4">
        <f t="shared" si="16"/>
        <v>0</v>
      </c>
      <c r="M77" s="4">
        <f t="shared" si="16"/>
        <v>0</v>
      </c>
      <c r="N77" s="4">
        <f t="shared" si="16"/>
        <v>0</v>
      </c>
      <c r="O77" s="4">
        <f t="shared" si="16"/>
        <v>0</v>
      </c>
      <c r="P77" s="4">
        <f t="shared" si="16"/>
        <v>0</v>
      </c>
      <c r="Q77" s="4">
        <f>Q76/40</f>
        <v>25819.541500000003</v>
      </c>
    </row>
    <row r="78" spans="1:17" ht="13.5" thickBot="1" x14ac:dyDescent="0.25">
      <c r="A78" s="38"/>
      <c r="B78" s="1" t="s">
        <v>1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 ht="17.25" thickBot="1" x14ac:dyDescent="0.35">
      <c r="A79" s="41" t="s">
        <v>83</v>
      </c>
      <c r="B79" s="42"/>
      <c r="C79" s="36"/>
      <c r="D79" s="36"/>
      <c r="E79" s="36">
        <v>13.65</v>
      </c>
      <c r="F79" s="36">
        <v>0.03</v>
      </c>
      <c r="G79" s="36">
        <v>14.26</v>
      </c>
      <c r="H79" s="36">
        <v>61.94</v>
      </c>
      <c r="I79" s="36"/>
      <c r="J79" s="36"/>
      <c r="K79" s="36"/>
      <c r="L79" s="36"/>
      <c r="M79" s="36"/>
      <c r="N79" s="36"/>
      <c r="O79" s="36"/>
      <c r="P79" s="36"/>
      <c r="Q79" s="37">
        <f>SUM(E79:P79)</f>
        <v>89.88</v>
      </c>
    </row>
    <row r="81" spans="3:17" ht="15" customHeight="1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</sheetData>
  <mergeCells count="23">
    <mergeCell ref="E7:Q8"/>
    <mergeCell ref="E6:Q6"/>
    <mergeCell ref="A56:B56"/>
    <mergeCell ref="A38:B38"/>
    <mergeCell ref="A39:D39"/>
    <mergeCell ref="A22:B22"/>
    <mergeCell ref="A28:D28"/>
    <mergeCell ref="A23:B23"/>
    <mergeCell ref="A27:B27"/>
    <mergeCell ref="B3:D4"/>
    <mergeCell ref="A6:D6"/>
    <mergeCell ref="A7:D7"/>
    <mergeCell ref="A8:D8"/>
    <mergeCell ref="A9:D9"/>
    <mergeCell ref="A79:B79"/>
    <mergeCell ref="A75:B75"/>
    <mergeCell ref="A76:B76"/>
    <mergeCell ref="A77:B77"/>
    <mergeCell ref="A57:D57"/>
    <mergeCell ref="A67:B67"/>
    <mergeCell ref="A68:D68"/>
    <mergeCell ref="A71:B71"/>
    <mergeCell ref="A72:D72"/>
  </mergeCells>
  <pageMargins left="0.51181102362204722" right="0.51181102362204722" top="0.39370078740157483" bottom="0.39370078740157483" header="0.31496062992125984" footer="0.31496062992125984"/>
  <pageSetup paperSize="9" scale="6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workbookViewId="0">
      <selection activeCell="I77" sqref="I77"/>
    </sheetView>
  </sheetViews>
  <sheetFormatPr defaultColWidth="14.28515625" defaultRowHeight="12.75" x14ac:dyDescent="0.2"/>
  <cols>
    <col min="1" max="1" width="5.42578125" style="3" customWidth="1"/>
    <col min="2" max="2" width="53" style="3" customWidth="1"/>
    <col min="3" max="4" width="12.85546875" style="5" customWidth="1"/>
    <col min="5" max="16" width="10" style="5" customWidth="1"/>
    <col min="17" max="17" width="12.5703125" style="5" customWidth="1"/>
    <col min="18" max="16384" width="14.28515625" style="3"/>
  </cols>
  <sheetData>
    <row r="1" spans="1:17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 customHeight="1" x14ac:dyDescent="0.2">
      <c r="B3" s="51"/>
      <c r="C3" s="51"/>
      <c r="D3" s="5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75" customHeight="1" thickBot="1" x14ac:dyDescent="0.25">
      <c r="B4" s="51"/>
      <c r="C4" s="51"/>
      <c r="D4" s="5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6" customFormat="1" ht="16.5" customHeight="1" thickBot="1" x14ac:dyDescent="0.25">
      <c r="A5" s="52" t="s">
        <v>13</v>
      </c>
      <c r="B5" s="53"/>
      <c r="C5" s="53"/>
      <c r="D5" s="54"/>
      <c r="E5" s="70" t="s">
        <v>67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2"/>
    </row>
    <row r="6" spans="1:17" s="6" customFormat="1" ht="16.5" customHeight="1" x14ac:dyDescent="0.2">
      <c r="A6" s="55" t="s">
        <v>14</v>
      </c>
      <c r="B6" s="56"/>
      <c r="C6" s="56"/>
      <c r="D6" s="57"/>
      <c r="E6" s="64">
        <v>2020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s="6" customFormat="1" ht="16.5" customHeight="1" thickBot="1" x14ac:dyDescent="0.25">
      <c r="A7" s="58" t="s">
        <v>15</v>
      </c>
      <c r="B7" s="59"/>
      <c r="C7" s="59"/>
      <c r="D7" s="60"/>
      <c r="E7" s="67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s="6" customFormat="1" ht="16.5" customHeight="1" thickBot="1" x14ac:dyDescent="0.25">
      <c r="A8" s="61" t="s">
        <v>16</v>
      </c>
      <c r="B8" s="62"/>
      <c r="C8" s="62"/>
      <c r="D8" s="63"/>
      <c r="E8" s="29" t="s">
        <v>68</v>
      </c>
      <c r="F8" s="29" t="s">
        <v>68</v>
      </c>
      <c r="G8" s="29" t="s">
        <v>68</v>
      </c>
      <c r="H8" s="29" t="s">
        <v>68</v>
      </c>
      <c r="I8" s="29" t="s">
        <v>68</v>
      </c>
      <c r="J8" s="29" t="s">
        <v>68</v>
      </c>
      <c r="K8" s="29" t="s">
        <v>68</v>
      </c>
      <c r="L8" s="29" t="s">
        <v>68</v>
      </c>
      <c r="M8" s="29" t="s">
        <v>68</v>
      </c>
      <c r="N8" s="29" t="s">
        <v>68</v>
      </c>
      <c r="O8" s="29" t="s">
        <v>68</v>
      </c>
      <c r="P8" s="29" t="s">
        <v>68</v>
      </c>
      <c r="Q8" s="30" t="s">
        <v>82</v>
      </c>
    </row>
    <row r="9" spans="1:17" s="6" customFormat="1" ht="17.100000000000001" customHeight="1" x14ac:dyDescent="0.2">
      <c r="A9" s="24" t="s">
        <v>17</v>
      </c>
      <c r="B9" s="24" t="s">
        <v>18</v>
      </c>
      <c r="C9" s="24" t="s">
        <v>6</v>
      </c>
      <c r="D9" s="24" t="s">
        <v>19</v>
      </c>
      <c r="E9" s="28" t="s">
        <v>69</v>
      </c>
      <c r="F9" s="28" t="s">
        <v>70</v>
      </c>
      <c r="G9" s="28" t="s">
        <v>71</v>
      </c>
      <c r="H9" s="28" t="s">
        <v>72</v>
      </c>
      <c r="I9" s="28" t="s">
        <v>73</v>
      </c>
      <c r="J9" s="28" t="s">
        <v>74</v>
      </c>
      <c r="K9" s="28" t="s">
        <v>75</v>
      </c>
      <c r="L9" s="28" t="s">
        <v>76</v>
      </c>
      <c r="M9" s="28" t="s">
        <v>77</v>
      </c>
      <c r="N9" s="28" t="s">
        <v>78</v>
      </c>
      <c r="O9" s="28" t="s">
        <v>79</v>
      </c>
      <c r="P9" s="28" t="s">
        <v>80</v>
      </c>
      <c r="Q9" s="28" t="s">
        <v>81</v>
      </c>
    </row>
    <row r="10" spans="1:17" s="8" customFormat="1" ht="17.100000000000001" customHeight="1" x14ac:dyDescent="0.2">
      <c r="A10" s="15">
        <v>1</v>
      </c>
      <c r="B10" s="15" t="s">
        <v>11</v>
      </c>
      <c r="C10" s="16">
        <f>D10/12</f>
        <v>8475.6666666666661</v>
      </c>
      <c r="D10" s="16">
        <v>101708</v>
      </c>
      <c r="E10" s="16">
        <v>0</v>
      </c>
      <c r="F10" s="16">
        <v>0</v>
      </c>
      <c r="G10" s="16">
        <v>8070.92</v>
      </c>
      <c r="H10" s="16">
        <v>8820.25</v>
      </c>
      <c r="I10" s="16"/>
      <c r="J10" s="16"/>
      <c r="K10" s="16"/>
      <c r="L10" s="16"/>
      <c r="M10" s="16"/>
      <c r="N10" s="16"/>
      <c r="O10" s="16"/>
      <c r="P10" s="16"/>
      <c r="Q10" s="16">
        <f>D10-E10-F10-G10-H10-I10-J10-K10-L10-M10-N10-O10-P10</f>
        <v>84816.83</v>
      </c>
    </row>
    <row r="11" spans="1:17" s="8" customFormat="1" ht="17.100000000000001" customHeight="1" x14ac:dyDescent="0.2">
      <c r="A11" s="15">
        <v>2</v>
      </c>
      <c r="B11" s="15" t="s">
        <v>12</v>
      </c>
      <c r="C11" s="16">
        <f t="shared" ref="C11:C20" si="0">D11/12</f>
        <v>551.33333333333337</v>
      </c>
      <c r="D11" s="16">
        <v>6616</v>
      </c>
      <c r="E11" s="16">
        <v>0</v>
      </c>
      <c r="F11" s="16">
        <v>0</v>
      </c>
      <c r="G11" s="16">
        <v>2466.27</v>
      </c>
      <c r="H11" s="16">
        <v>5139.8999999999996</v>
      </c>
      <c r="I11" s="16"/>
      <c r="J11" s="16"/>
      <c r="K11" s="16"/>
      <c r="L11" s="16"/>
      <c r="M11" s="16"/>
      <c r="N11" s="16"/>
      <c r="O11" s="16"/>
      <c r="P11" s="16"/>
      <c r="Q11" s="16">
        <f t="shared" ref="Q11:Q20" si="1">D11-E11-F11-G11-H11-I11-J11-K11-L11-M11-N11-O11-P11</f>
        <v>-990.17000000000007</v>
      </c>
    </row>
    <row r="12" spans="1:17" s="8" customFormat="1" ht="17.100000000000001" customHeight="1" x14ac:dyDescent="0.2">
      <c r="A12" s="15">
        <v>3</v>
      </c>
      <c r="B12" s="15" t="s">
        <v>56</v>
      </c>
      <c r="C12" s="16">
        <f t="shared" si="0"/>
        <v>212.5</v>
      </c>
      <c r="D12" s="16">
        <v>2550</v>
      </c>
      <c r="E12" s="16">
        <v>0</v>
      </c>
      <c r="F12" s="16">
        <v>0</v>
      </c>
      <c r="G12" s="16">
        <v>0</v>
      </c>
      <c r="H12" s="16">
        <v>0</v>
      </c>
      <c r="I12" s="16"/>
      <c r="J12" s="16"/>
      <c r="K12" s="16"/>
      <c r="L12" s="16"/>
      <c r="M12" s="16"/>
      <c r="N12" s="16"/>
      <c r="O12" s="16"/>
      <c r="P12" s="16"/>
      <c r="Q12" s="16">
        <f t="shared" si="1"/>
        <v>2550</v>
      </c>
    </row>
    <row r="13" spans="1:17" s="8" customFormat="1" ht="17.100000000000001" customHeight="1" x14ac:dyDescent="0.2">
      <c r="A13" s="15">
        <v>4</v>
      </c>
      <c r="B13" s="15" t="s">
        <v>20</v>
      </c>
      <c r="C13" s="16">
        <f t="shared" si="0"/>
        <v>316.16666666666669</v>
      </c>
      <c r="D13" s="16">
        <v>3794</v>
      </c>
      <c r="E13" s="16">
        <v>0</v>
      </c>
      <c r="F13" s="16">
        <v>0</v>
      </c>
      <c r="G13" s="16">
        <v>138</v>
      </c>
      <c r="H13" s="16">
        <v>345</v>
      </c>
      <c r="I13" s="16"/>
      <c r="J13" s="16"/>
      <c r="K13" s="16"/>
      <c r="L13" s="16"/>
      <c r="M13" s="16"/>
      <c r="N13" s="16"/>
      <c r="O13" s="16"/>
      <c r="P13" s="16"/>
      <c r="Q13" s="16">
        <f t="shared" si="1"/>
        <v>3311</v>
      </c>
    </row>
    <row r="14" spans="1:17" s="8" customFormat="1" ht="17.100000000000001" customHeight="1" x14ac:dyDescent="0.2">
      <c r="A14" s="15">
        <v>5</v>
      </c>
      <c r="B14" s="15" t="s">
        <v>21</v>
      </c>
      <c r="C14" s="16">
        <f t="shared" si="0"/>
        <v>288.33333333333331</v>
      </c>
      <c r="D14" s="16">
        <v>3460</v>
      </c>
      <c r="E14" s="16">
        <v>0</v>
      </c>
      <c r="F14" s="16">
        <v>0</v>
      </c>
      <c r="G14" s="16">
        <v>0</v>
      </c>
      <c r="H14" s="16">
        <v>125.75</v>
      </c>
      <c r="I14" s="16"/>
      <c r="J14" s="16"/>
      <c r="K14" s="16"/>
      <c r="L14" s="16"/>
      <c r="M14" s="16"/>
      <c r="N14" s="16"/>
      <c r="O14" s="16"/>
      <c r="P14" s="16"/>
      <c r="Q14" s="16">
        <f t="shared" si="1"/>
        <v>3334.25</v>
      </c>
    </row>
    <row r="15" spans="1:17" s="8" customFormat="1" ht="17.100000000000001" customHeight="1" x14ac:dyDescent="0.2">
      <c r="A15" s="15">
        <v>6</v>
      </c>
      <c r="B15" s="15" t="s">
        <v>22</v>
      </c>
      <c r="C15" s="16">
        <f t="shared" si="0"/>
        <v>625.41666666666663</v>
      </c>
      <c r="D15" s="16">
        <v>7505</v>
      </c>
      <c r="E15" s="16">
        <v>0</v>
      </c>
      <c r="F15" s="16">
        <v>0</v>
      </c>
      <c r="G15" s="16">
        <v>339.77</v>
      </c>
      <c r="H15" s="16">
        <v>381.9</v>
      </c>
      <c r="I15" s="16"/>
      <c r="J15" s="16"/>
      <c r="K15" s="16"/>
      <c r="L15" s="16"/>
      <c r="M15" s="16"/>
      <c r="N15" s="16"/>
      <c r="O15" s="16"/>
      <c r="P15" s="16"/>
      <c r="Q15" s="16">
        <f t="shared" si="1"/>
        <v>6783.33</v>
      </c>
    </row>
    <row r="16" spans="1:17" s="8" customFormat="1" ht="17.100000000000001" customHeight="1" x14ac:dyDescent="0.2">
      <c r="A16" s="15">
        <v>7</v>
      </c>
      <c r="B16" s="15" t="s">
        <v>23</v>
      </c>
      <c r="C16" s="16">
        <f t="shared" si="0"/>
        <v>376.66666666666669</v>
      </c>
      <c r="D16" s="16">
        <v>4520</v>
      </c>
      <c r="E16" s="16">
        <v>0</v>
      </c>
      <c r="F16" s="16">
        <v>0</v>
      </c>
      <c r="G16" s="16">
        <v>0</v>
      </c>
      <c r="H16" s="16">
        <v>844.8</v>
      </c>
      <c r="I16" s="16"/>
      <c r="J16" s="16"/>
      <c r="K16" s="16"/>
      <c r="L16" s="16"/>
      <c r="M16" s="16"/>
      <c r="N16" s="16"/>
      <c r="O16" s="16"/>
      <c r="P16" s="16"/>
      <c r="Q16" s="16">
        <f t="shared" si="1"/>
        <v>3675.2</v>
      </c>
    </row>
    <row r="17" spans="1:17" s="8" customFormat="1" ht="17.100000000000001" customHeight="1" x14ac:dyDescent="0.2">
      <c r="A17" s="15">
        <v>8</v>
      </c>
      <c r="B17" s="15" t="s">
        <v>53</v>
      </c>
      <c r="C17" s="16">
        <f t="shared" si="0"/>
        <v>583.33333333333337</v>
      </c>
      <c r="D17" s="16">
        <v>7000</v>
      </c>
      <c r="E17" s="16">
        <v>0</v>
      </c>
      <c r="F17" s="16">
        <v>0</v>
      </c>
      <c r="G17" s="16">
        <v>370</v>
      </c>
      <c r="H17" s="16">
        <v>421.18</v>
      </c>
      <c r="I17" s="16"/>
      <c r="J17" s="16"/>
      <c r="K17" s="16"/>
      <c r="L17" s="16"/>
      <c r="M17" s="16"/>
      <c r="N17" s="16"/>
      <c r="O17" s="16"/>
      <c r="P17" s="16"/>
      <c r="Q17" s="16">
        <f t="shared" si="1"/>
        <v>6208.82</v>
      </c>
    </row>
    <row r="18" spans="1:17" s="8" customFormat="1" ht="17.100000000000001" customHeight="1" x14ac:dyDescent="0.2">
      <c r="A18" s="15">
        <v>9</v>
      </c>
      <c r="B18" s="15" t="s">
        <v>54</v>
      </c>
      <c r="C18" s="16">
        <f t="shared" si="0"/>
        <v>80</v>
      </c>
      <c r="D18" s="16">
        <v>960</v>
      </c>
      <c r="E18" s="16">
        <v>0</v>
      </c>
      <c r="F18" s="16">
        <v>0</v>
      </c>
      <c r="G18" s="16">
        <v>0</v>
      </c>
      <c r="H18" s="16">
        <v>0</v>
      </c>
      <c r="I18" s="16"/>
      <c r="J18" s="16"/>
      <c r="K18" s="16"/>
      <c r="L18" s="16"/>
      <c r="M18" s="16"/>
      <c r="N18" s="16"/>
      <c r="O18" s="16"/>
      <c r="P18" s="16"/>
      <c r="Q18" s="16">
        <f t="shared" si="1"/>
        <v>960</v>
      </c>
    </row>
    <row r="19" spans="1:17" s="8" customFormat="1" ht="17.100000000000001" customHeight="1" x14ac:dyDescent="0.2">
      <c r="A19" s="15">
        <v>10</v>
      </c>
      <c r="B19" s="15" t="s">
        <v>55</v>
      </c>
      <c r="C19" s="16">
        <f t="shared" si="0"/>
        <v>16.666666666666668</v>
      </c>
      <c r="D19" s="16">
        <v>200</v>
      </c>
      <c r="E19" s="16">
        <v>0</v>
      </c>
      <c r="F19" s="16">
        <v>0</v>
      </c>
      <c r="G19" s="16">
        <v>0</v>
      </c>
      <c r="H19" s="16">
        <v>0</v>
      </c>
      <c r="I19" s="16"/>
      <c r="J19" s="16"/>
      <c r="K19" s="16"/>
      <c r="L19" s="16"/>
      <c r="M19" s="16"/>
      <c r="N19" s="16"/>
      <c r="O19" s="16"/>
      <c r="P19" s="16"/>
      <c r="Q19" s="16">
        <f t="shared" si="1"/>
        <v>200</v>
      </c>
    </row>
    <row r="20" spans="1:17" s="8" customFormat="1" ht="32.25" customHeight="1" x14ac:dyDescent="0.2">
      <c r="A20" s="15">
        <v>11</v>
      </c>
      <c r="B20" s="15" t="s">
        <v>57</v>
      </c>
      <c r="C20" s="16">
        <f t="shared" si="0"/>
        <v>1429.0833333333333</v>
      </c>
      <c r="D20" s="16">
        <v>17149</v>
      </c>
      <c r="E20" s="16">
        <v>0</v>
      </c>
      <c r="F20" s="16">
        <v>0</v>
      </c>
      <c r="G20" s="16">
        <v>1280</v>
      </c>
      <c r="H20" s="16">
        <v>0</v>
      </c>
      <c r="I20" s="16"/>
      <c r="J20" s="16"/>
      <c r="K20" s="16"/>
      <c r="L20" s="16"/>
      <c r="M20" s="16"/>
      <c r="N20" s="16"/>
      <c r="O20" s="16"/>
      <c r="P20" s="16"/>
      <c r="Q20" s="16">
        <f t="shared" si="1"/>
        <v>15869</v>
      </c>
    </row>
    <row r="21" spans="1:17" s="6" customFormat="1" ht="17.25" customHeight="1" x14ac:dyDescent="0.2">
      <c r="A21" s="43" t="s">
        <v>24</v>
      </c>
      <c r="B21" s="43"/>
      <c r="C21" s="21">
        <f t="shared" ref="C21:Q21" si="2">SUM(C10:C20)</f>
        <v>12955.166666666666</v>
      </c>
      <c r="D21" s="12">
        <f t="shared" si="2"/>
        <v>155462</v>
      </c>
      <c r="E21" s="21">
        <f t="shared" si="2"/>
        <v>0</v>
      </c>
      <c r="F21" s="21">
        <f t="shared" si="2"/>
        <v>0</v>
      </c>
      <c r="G21" s="21">
        <f t="shared" si="2"/>
        <v>12664.960000000001</v>
      </c>
      <c r="H21" s="21">
        <f t="shared" si="2"/>
        <v>16078.779999999999</v>
      </c>
      <c r="I21" s="21">
        <f t="shared" si="2"/>
        <v>0</v>
      </c>
      <c r="J21" s="21">
        <f t="shared" si="2"/>
        <v>0</v>
      </c>
      <c r="K21" s="21">
        <f t="shared" si="2"/>
        <v>0</v>
      </c>
      <c r="L21" s="21">
        <f t="shared" si="2"/>
        <v>0</v>
      </c>
      <c r="M21" s="21">
        <f t="shared" si="2"/>
        <v>0</v>
      </c>
      <c r="N21" s="21">
        <f t="shared" si="2"/>
        <v>0</v>
      </c>
      <c r="O21" s="21">
        <f t="shared" si="2"/>
        <v>0</v>
      </c>
      <c r="P21" s="21">
        <f t="shared" si="2"/>
        <v>0</v>
      </c>
      <c r="Q21" s="21">
        <f t="shared" si="2"/>
        <v>126718.26000000001</v>
      </c>
    </row>
    <row r="22" spans="1:17" s="6" customFormat="1" ht="17.25" customHeight="1" x14ac:dyDescent="0.2">
      <c r="A22" s="73" t="s">
        <v>30</v>
      </c>
      <c r="B22" s="74"/>
      <c r="C22" s="22"/>
      <c r="D22" s="2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7" s="6" customFormat="1" ht="17.25" customHeight="1" x14ac:dyDescent="0.2">
      <c r="A23" s="24" t="s">
        <v>17</v>
      </c>
      <c r="B23" s="24" t="s">
        <v>18</v>
      </c>
      <c r="C23" s="24" t="s">
        <v>6</v>
      </c>
      <c r="D23" s="24" t="s">
        <v>19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s="6" customFormat="1" ht="17.25" customHeight="1" x14ac:dyDescent="0.2">
      <c r="A24" s="20">
        <v>1</v>
      </c>
      <c r="B24" s="14" t="s">
        <v>59</v>
      </c>
      <c r="C24" s="13">
        <f>D24/12</f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/>
      <c r="J24" s="13"/>
      <c r="K24" s="13"/>
      <c r="L24" s="13"/>
      <c r="M24" s="13"/>
      <c r="N24" s="13"/>
      <c r="O24" s="13"/>
      <c r="P24" s="13"/>
      <c r="Q24" s="13">
        <f>D24-E24-F24-G24-H24-I24-J24-K24-L24-M24-N24-O24-P24</f>
        <v>0</v>
      </c>
    </row>
    <row r="25" spans="1:17" s="6" customFormat="1" ht="17.25" customHeight="1" x14ac:dyDescent="0.2">
      <c r="A25" s="20">
        <v>2</v>
      </c>
      <c r="B25" s="14" t="s">
        <v>31</v>
      </c>
      <c r="C25" s="13">
        <f>D25/12</f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/>
      <c r="J25" s="13"/>
      <c r="K25" s="13"/>
      <c r="L25" s="13"/>
      <c r="M25" s="13"/>
      <c r="N25" s="13"/>
      <c r="O25" s="13"/>
      <c r="P25" s="13"/>
      <c r="Q25" s="13">
        <f>D25-E25-F25-G25-H25-I25-J25-K25-L25-M25-N25-O25-P25</f>
        <v>0</v>
      </c>
    </row>
    <row r="26" spans="1:17" s="6" customFormat="1" ht="17.25" customHeight="1" x14ac:dyDescent="0.2">
      <c r="A26" s="75" t="s">
        <v>24</v>
      </c>
      <c r="B26" s="76"/>
      <c r="C26" s="12">
        <f t="shared" ref="C26:Q26" si="3">SUM(C24:C25)</f>
        <v>0</v>
      </c>
      <c r="D26" s="12">
        <f t="shared" si="3"/>
        <v>0</v>
      </c>
      <c r="E26" s="12">
        <f t="shared" si="3"/>
        <v>0</v>
      </c>
      <c r="F26" s="12">
        <f t="shared" si="3"/>
        <v>0</v>
      </c>
      <c r="G26" s="12">
        <f t="shared" si="3"/>
        <v>0</v>
      </c>
      <c r="H26" s="12">
        <f t="shared" si="3"/>
        <v>0</v>
      </c>
      <c r="I26" s="12">
        <f t="shared" si="3"/>
        <v>0</v>
      </c>
      <c r="J26" s="12">
        <f t="shared" si="3"/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  <c r="Q26" s="12">
        <f t="shared" si="3"/>
        <v>0</v>
      </c>
    </row>
    <row r="27" spans="1:17" s="6" customFormat="1" ht="16.5" customHeight="1" x14ac:dyDescent="0.2">
      <c r="A27" s="48" t="s">
        <v>34</v>
      </c>
      <c r="B27" s="49"/>
      <c r="C27" s="49"/>
      <c r="D27" s="5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s="6" customFormat="1" ht="16.5" customHeight="1" x14ac:dyDescent="0.2">
      <c r="A28" s="24" t="s">
        <v>17</v>
      </c>
      <c r="B28" s="24" t="s">
        <v>18</v>
      </c>
      <c r="C28" s="24" t="s">
        <v>6</v>
      </c>
      <c r="D28" s="24" t="s">
        <v>19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</row>
    <row r="29" spans="1:17" s="8" customFormat="1" ht="17.100000000000001" customHeight="1" x14ac:dyDescent="0.2">
      <c r="A29" s="15">
        <v>1</v>
      </c>
      <c r="B29" s="15" t="s">
        <v>35</v>
      </c>
      <c r="C29" s="16">
        <f>D29/12</f>
        <v>0</v>
      </c>
      <c r="D29" s="25">
        <v>0</v>
      </c>
      <c r="E29" s="16">
        <v>0</v>
      </c>
      <c r="F29" s="16">
        <v>0</v>
      </c>
      <c r="G29" s="16">
        <v>0</v>
      </c>
      <c r="H29" s="16">
        <v>0</v>
      </c>
      <c r="I29" s="16"/>
      <c r="J29" s="16"/>
      <c r="K29" s="16"/>
      <c r="L29" s="16"/>
      <c r="M29" s="16"/>
      <c r="N29" s="16"/>
      <c r="O29" s="16"/>
      <c r="P29" s="16"/>
      <c r="Q29" s="16">
        <f>D29-E29-F29-G29-H29-I29-J29-K29-L29-N29-M29-N29-O29-P29</f>
        <v>0</v>
      </c>
    </row>
    <row r="30" spans="1:17" s="8" customFormat="1" ht="17.100000000000001" customHeight="1" x14ac:dyDescent="0.2">
      <c r="A30" s="15">
        <v>2</v>
      </c>
      <c r="B30" s="15" t="s">
        <v>49</v>
      </c>
      <c r="C30" s="16">
        <f t="shared" ref="C30:C36" si="4">D30/12</f>
        <v>0</v>
      </c>
      <c r="D30" s="25">
        <v>0</v>
      </c>
      <c r="E30" s="16">
        <v>0</v>
      </c>
      <c r="F30" s="16">
        <v>0</v>
      </c>
      <c r="G30" s="16">
        <v>0</v>
      </c>
      <c r="H30" s="16">
        <v>0</v>
      </c>
      <c r="I30" s="16"/>
      <c r="J30" s="16"/>
      <c r="K30" s="16"/>
      <c r="L30" s="16"/>
      <c r="M30" s="16"/>
      <c r="N30" s="16"/>
      <c r="O30" s="16"/>
      <c r="P30" s="16"/>
      <c r="Q30" s="16">
        <f t="shared" ref="Q30:Q36" si="5">D30-E30-F30-G30-H30-I30-J30-K30-L30-N30-M30-N30-O30-P30</f>
        <v>0</v>
      </c>
    </row>
    <row r="31" spans="1:17" s="8" customFormat="1" ht="17.100000000000001" customHeight="1" x14ac:dyDescent="0.2">
      <c r="A31" s="15">
        <v>3</v>
      </c>
      <c r="B31" s="15" t="s">
        <v>7</v>
      </c>
      <c r="C31" s="16">
        <f t="shared" si="4"/>
        <v>0</v>
      </c>
      <c r="D31" s="25">
        <v>0</v>
      </c>
      <c r="E31" s="16">
        <v>0</v>
      </c>
      <c r="F31" s="16">
        <v>0</v>
      </c>
      <c r="G31" s="16">
        <v>0</v>
      </c>
      <c r="H31" s="16">
        <v>0</v>
      </c>
      <c r="I31" s="16"/>
      <c r="J31" s="16"/>
      <c r="K31" s="16"/>
      <c r="L31" s="16"/>
      <c r="M31" s="16"/>
      <c r="N31" s="16"/>
      <c r="O31" s="16"/>
      <c r="P31" s="16"/>
      <c r="Q31" s="16">
        <f t="shared" si="5"/>
        <v>0</v>
      </c>
    </row>
    <row r="32" spans="1:17" s="8" customFormat="1" ht="17.100000000000001" customHeight="1" x14ac:dyDescent="0.2">
      <c r="A32" s="15">
        <v>4</v>
      </c>
      <c r="B32" s="15" t="s">
        <v>36</v>
      </c>
      <c r="C32" s="16">
        <f t="shared" si="4"/>
        <v>0</v>
      </c>
      <c r="D32" s="25">
        <v>0</v>
      </c>
      <c r="E32" s="16">
        <v>0</v>
      </c>
      <c r="F32" s="16">
        <v>0</v>
      </c>
      <c r="G32" s="16">
        <v>0</v>
      </c>
      <c r="H32" s="16">
        <v>0</v>
      </c>
      <c r="I32" s="16"/>
      <c r="J32" s="16"/>
      <c r="K32" s="16"/>
      <c r="L32" s="16"/>
      <c r="M32" s="16"/>
      <c r="N32" s="16"/>
      <c r="O32" s="16"/>
      <c r="P32" s="16"/>
      <c r="Q32" s="16">
        <f t="shared" si="5"/>
        <v>0</v>
      </c>
    </row>
    <row r="33" spans="1:17" s="8" customFormat="1" ht="17.100000000000001" customHeight="1" x14ac:dyDescent="0.2">
      <c r="A33" s="15">
        <v>5</v>
      </c>
      <c r="B33" s="15" t="s">
        <v>37</v>
      </c>
      <c r="C33" s="16">
        <f t="shared" si="4"/>
        <v>0</v>
      </c>
      <c r="D33" s="25">
        <v>0</v>
      </c>
      <c r="E33" s="16">
        <v>0</v>
      </c>
      <c r="F33" s="16">
        <v>0</v>
      </c>
      <c r="G33" s="16">
        <v>0</v>
      </c>
      <c r="H33" s="16">
        <v>0</v>
      </c>
      <c r="I33" s="16"/>
      <c r="J33" s="16"/>
      <c r="K33" s="16"/>
      <c r="L33" s="16"/>
      <c r="M33" s="16"/>
      <c r="N33" s="16"/>
      <c r="O33" s="16"/>
      <c r="P33" s="16"/>
      <c r="Q33" s="16">
        <f t="shared" si="5"/>
        <v>0</v>
      </c>
    </row>
    <row r="34" spans="1:17" s="8" customFormat="1" ht="17.100000000000001" customHeight="1" x14ac:dyDescent="0.2">
      <c r="A34" s="15">
        <v>6</v>
      </c>
      <c r="B34" s="15" t="s">
        <v>38</v>
      </c>
      <c r="C34" s="16">
        <f t="shared" si="4"/>
        <v>0</v>
      </c>
      <c r="D34" s="25">
        <v>0</v>
      </c>
      <c r="E34" s="16">
        <v>0</v>
      </c>
      <c r="F34" s="16">
        <v>0</v>
      </c>
      <c r="G34" s="16">
        <v>0</v>
      </c>
      <c r="H34" s="16">
        <v>0</v>
      </c>
      <c r="I34" s="16"/>
      <c r="J34" s="16"/>
      <c r="K34" s="16"/>
      <c r="L34" s="16"/>
      <c r="M34" s="16"/>
      <c r="N34" s="16"/>
      <c r="O34" s="16"/>
      <c r="P34" s="16"/>
      <c r="Q34" s="16">
        <f t="shared" si="5"/>
        <v>0</v>
      </c>
    </row>
    <row r="35" spans="1:17" s="8" customFormat="1" ht="17.100000000000001" customHeight="1" x14ac:dyDescent="0.2">
      <c r="A35" s="15">
        <v>7</v>
      </c>
      <c r="B35" s="15" t="s">
        <v>39</v>
      </c>
      <c r="C35" s="16">
        <f t="shared" si="4"/>
        <v>0</v>
      </c>
      <c r="D35" s="25">
        <v>0</v>
      </c>
      <c r="E35" s="16">
        <v>0</v>
      </c>
      <c r="F35" s="16">
        <v>0</v>
      </c>
      <c r="G35" s="16">
        <v>0</v>
      </c>
      <c r="H35" s="16">
        <v>0</v>
      </c>
      <c r="I35" s="16"/>
      <c r="J35" s="16"/>
      <c r="K35" s="16"/>
      <c r="L35" s="16"/>
      <c r="M35" s="16"/>
      <c r="N35" s="16"/>
      <c r="O35" s="16"/>
      <c r="P35" s="16"/>
      <c r="Q35" s="16">
        <f t="shared" si="5"/>
        <v>0</v>
      </c>
    </row>
    <row r="36" spans="1:17" s="8" customFormat="1" ht="17.100000000000001" customHeight="1" x14ac:dyDescent="0.2">
      <c r="A36" s="15">
        <v>8</v>
      </c>
      <c r="B36" s="15" t="s">
        <v>50</v>
      </c>
      <c r="C36" s="16">
        <f t="shared" si="4"/>
        <v>0</v>
      </c>
      <c r="D36" s="25">
        <v>0</v>
      </c>
      <c r="E36" s="16">
        <v>0</v>
      </c>
      <c r="F36" s="16">
        <v>0</v>
      </c>
      <c r="G36" s="16">
        <v>0</v>
      </c>
      <c r="H36" s="16">
        <v>0</v>
      </c>
      <c r="I36" s="16"/>
      <c r="J36" s="16"/>
      <c r="K36" s="16"/>
      <c r="L36" s="16"/>
      <c r="M36" s="16"/>
      <c r="N36" s="16"/>
      <c r="O36" s="16"/>
      <c r="P36" s="16"/>
      <c r="Q36" s="16">
        <f t="shared" si="5"/>
        <v>0</v>
      </c>
    </row>
    <row r="37" spans="1:17" s="6" customFormat="1" ht="16.5" customHeight="1" x14ac:dyDescent="0.2">
      <c r="A37" s="43" t="s">
        <v>24</v>
      </c>
      <c r="B37" s="43"/>
      <c r="C37" s="12">
        <f t="shared" ref="C37:Q37" si="6">SUM(C29:C36)</f>
        <v>0</v>
      </c>
      <c r="D37" s="12">
        <f t="shared" si="6"/>
        <v>0</v>
      </c>
      <c r="E37" s="12">
        <f t="shared" si="6"/>
        <v>0</v>
      </c>
      <c r="F37" s="12">
        <f t="shared" si="6"/>
        <v>0</v>
      </c>
      <c r="G37" s="12">
        <f t="shared" si="6"/>
        <v>0</v>
      </c>
      <c r="H37" s="12">
        <f t="shared" si="6"/>
        <v>0</v>
      </c>
      <c r="I37" s="12">
        <f t="shared" si="6"/>
        <v>0</v>
      </c>
      <c r="J37" s="12">
        <f t="shared" si="6"/>
        <v>0</v>
      </c>
      <c r="K37" s="12">
        <f t="shared" si="6"/>
        <v>0</v>
      </c>
      <c r="L37" s="12">
        <f t="shared" si="6"/>
        <v>0</v>
      </c>
      <c r="M37" s="12">
        <f t="shared" si="6"/>
        <v>0</v>
      </c>
      <c r="N37" s="12">
        <f t="shared" si="6"/>
        <v>0</v>
      </c>
      <c r="O37" s="12">
        <f t="shared" si="6"/>
        <v>0</v>
      </c>
      <c r="P37" s="12">
        <f t="shared" si="6"/>
        <v>0</v>
      </c>
      <c r="Q37" s="12">
        <f t="shared" si="6"/>
        <v>0</v>
      </c>
    </row>
    <row r="38" spans="1:17" s="6" customFormat="1" ht="16.5" customHeight="1" x14ac:dyDescent="0.2">
      <c r="A38" s="48" t="s">
        <v>64</v>
      </c>
      <c r="B38" s="49"/>
      <c r="C38" s="49"/>
      <c r="D38" s="50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6" customFormat="1" ht="16.5" customHeight="1" x14ac:dyDescent="0.2">
      <c r="A39" s="24" t="s">
        <v>17</v>
      </c>
      <c r="B39" s="24" t="s">
        <v>18</v>
      </c>
      <c r="C39" s="24" t="s">
        <v>6</v>
      </c>
      <c r="D39" s="24" t="s">
        <v>19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</row>
    <row r="40" spans="1:17" s="8" customFormat="1" ht="17.100000000000001" customHeight="1" x14ac:dyDescent="0.2">
      <c r="A40" s="18">
        <v>1</v>
      </c>
      <c r="B40" s="19" t="s">
        <v>40</v>
      </c>
      <c r="C40" s="13">
        <f>D40/12</f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/>
      <c r="J40" s="13"/>
      <c r="K40" s="13"/>
      <c r="L40" s="13"/>
      <c r="M40" s="13"/>
      <c r="N40" s="13"/>
      <c r="O40" s="13"/>
      <c r="P40" s="13"/>
      <c r="Q40" s="13">
        <f>D40-E40-F40-G40-H40-I40-J40-K40-L40-M40-N40-O40-P40</f>
        <v>0</v>
      </c>
    </row>
    <row r="41" spans="1:17" s="8" customFormat="1" ht="17.100000000000001" customHeight="1" x14ac:dyDescent="0.2">
      <c r="A41" s="18">
        <v>2</v>
      </c>
      <c r="B41" s="19" t="s">
        <v>41</v>
      </c>
      <c r="C41" s="13">
        <f>D41/12</f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/>
      <c r="J41" s="13"/>
      <c r="K41" s="13"/>
      <c r="L41" s="13"/>
      <c r="M41" s="13"/>
      <c r="N41" s="13"/>
      <c r="O41" s="13"/>
      <c r="P41" s="13"/>
      <c r="Q41" s="13">
        <f t="shared" ref="Q41:Q54" si="7">D41-E41-F41-G41-H41-I41-J41-K41-L41-M41-N41-O41-P41</f>
        <v>0</v>
      </c>
    </row>
    <row r="42" spans="1:17" s="8" customFormat="1" ht="17.100000000000001" customHeight="1" x14ac:dyDescent="0.2">
      <c r="A42" s="18">
        <v>3</v>
      </c>
      <c r="B42" s="19" t="s">
        <v>42</v>
      </c>
      <c r="C42" s="13">
        <f t="shared" ref="C42:C54" si="8">D42/12</f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/>
      <c r="J42" s="13"/>
      <c r="K42" s="13"/>
      <c r="L42" s="13"/>
      <c r="M42" s="13"/>
      <c r="N42" s="13"/>
      <c r="O42" s="13"/>
      <c r="P42" s="13"/>
      <c r="Q42" s="13">
        <f t="shared" si="7"/>
        <v>0</v>
      </c>
    </row>
    <row r="43" spans="1:17" s="8" customFormat="1" ht="16.5" customHeight="1" x14ac:dyDescent="0.2">
      <c r="A43" s="18">
        <v>4</v>
      </c>
      <c r="B43" s="19" t="s">
        <v>65</v>
      </c>
      <c r="C43" s="13">
        <f t="shared" si="8"/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/>
      <c r="J43" s="13"/>
      <c r="K43" s="13"/>
      <c r="L43" s="13"/>
      <c r="M43" s="13"/>
      <c r="N43" s="13"/>
      <c r="O43" s="13"/>
      <c r="P43" s="13"/>
      <c r="Q43" s="13">
        <f t="shared" si="7"/>
        <v>0</v>
      </c>
    </row>
    <row r="44" spans="1:17" s="8" customFormat="1" ht="16.5" customHeight="1" x14ac:dyDescent="0.2">
      <c r="A44" s="18">
        <v>5</v>
      </c>
      <c r="B44" s="19" t="s">
        <v>43</v>
      </c>
      <c r="C44" s="13">
        <f t="shared" si="8"/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/>
      <c r="J44" s="13"/>
      <c r="K44" s="13"/>
      <c r="L44" s="13"/>
      <c r="M44" s="13"/>
      <c r="N44" s="13"/>
      <c r="O44" s="13"/>
      <c r="P44" s="13"/>
      <c r="Q44" s="13">
        <f t="shared" si="7"/>
        <v>0</v>
      </c>
    </row>
    <row r="45" spans="1:17" s="8" customFormat="1" ht="17.100000000000001" customHeight="1" x14ac:dyDescent="0.2">
      <c r="A45" s="18">
        <v>6</v>
      </c>
      <c r="B45" s="19" t="s">
        <v>5</v>
      </c>
      <c r="C45" s="13">
        <f t="shared" si="8"/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/>
      <c r="J45" s="13"/>
      <c r="K45" s="13"/>
      <c r="L45" s="13"/>
      <c r="M45" s="13"/>
      <c r="N45" s="13"/>
      <c r="O45" s="13"/>
      <c r="P45" s="13"/>
      <c r="Q45" s="13">
        <f t="shared" si="7"/>
        <v>0</v>
      </c>
    </row>
    <row r="46" spans="1:17" s="8" customFormat="1" ht="17.100000000000001" customHeight="1" x14ac:dyDescent="0.2">
      <c r="A46" s="18">
        <v>7</v>
      </c>
      <c r="B46" s="19" t="s">
        <v>4</v>
      </c>
      <c r="C46" s="13">
        <f t="shared" si="8"/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/>
      <c r="J46" s="13"/>
      <c r="K46" s="13"/>
      <c r="L46" s="13"/>
      <c r="M46" s="13"/>
      <c r="N46" s="13"/>
      <c r="O46" s="13"/>
      <c r="P46" s="13"/>
      <c r="Q46" s="13">
        <f t="shared" si="7"/>
        <v>0</v>
      </c>
    </row>
    <row r="47" spans="1:17" s="8" customFormat="1" ht="16.5" customHeight="1" x14ac:dyDescent="0.2">
      <c r="A47" s="18">
        <v>8</v>
      </c>
      <c r="B47" s="19" t="s">
        <v>2</v>
      </c>
      <c r="C47" s="13">
        <f t="shared" si="8"/>
        <v>0</v>
      </c>
      <c r="D47" s="23">
        <v>0</v>
      </c>
      <c r="E47" s="13">
        <v>0</v>
      </c>
      <c r="F47" s="13">
        <v>0</v>
      </c>
      <c r="G47" s="13">
        <v>0</v>
      </c>
      <c r="H47" s="13">
        <v>0</v>
      </c>
      <c r="I47" s="13"/>
      <c r="J47" s="13"/>
      <c r="K47" s="13"/>
      <c r="L47" s="13"/>
      <c r="M47" s="13"/>
      <c r="N47" s="13"/>
      <c r="O47" s="13"/>
      <c r="P47" s="13"/>
      <c r="Q47" s="13">
        <f t="shared" si="7"/>
        <v>0</v>
      </c>
    </row>
    <row r="48" spans="1:17" s="8" customFormat="1" ht="16.5" customHeight="1" x14ac:dyDescent="0.2">
      <c r="A48" s="18">
        <v>9</v>
      </c>
      <c r="B48" s="19" t="s">
        <v>3</v>
      </c>
      <c r="C48" s="13">
        <f t="shared" si="8"/>
        <v>0</v>
      </c>
      <c r="D48" s="23">
        <v>0</v>
      </c>
      <c r="E48" s="13">
        <v>0</v>
      </c>
      <c r="F48" s="13">
        <v>0</v>
      </c>
      <c r="G48" s="13">
        <v>0</v>
      </c>
      <c r="H48" s="13">
        <v>0</v>
      </c>
      <c r="I48" s="13"/>
      <c r="J48" s="13"/>
      <c r="K48" s="13"/>
      <c r="L48" s="13"/>
      <c r="M48" s="13"/>
      <c r="N48" s="13"/>
      <c r="O48" s="13"/>
      <c r="P48" s="13"/>
      <c r="Q48" s="13">
        <f t="shared" si="7"/>
        <v>0</v>
      </c>
    </row>
    <row r="49" spans="1:17" s="9" customFormat="1" ht="17.100000000000001" customHeight="1" x14ac:dyDescent="0.2">
      <c r="A49" s="18">
        <v>10</v>
      </c>
      <c r="B49" s="19" t="s">
        <v>44</v>
      </c>
      <c r="C49" s="13">
        <f t="shared" si="8"/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/>
      <c r="J49" s="13"/>
      <c r="K49" s="13"/>
      <c r="L49" s="13"/>
      <c r="M49" s="13"/>
      <c r="N49" s="13"/>
      <c r="O49" s="13"/>
      <c r="P49" s="13"/>
      <c r="Q49" s="13">
        <f t="shared" si="7"/>
        <v>0</v>
      </c>
    </row>
    <row r="50" spans="1:17" s="9" customFormat="1" ht="17.100000000000001" customHeight="1" x14ac:dyDescent="0.2">
      <c r="A50" s="18">
        <v>11</v>
      </c>
      <c r="B50" s="19" t="s">
        <v>51</v>
      </c>
      <c r="C50" s="13">
        <f t="shared" si="8"/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3"/>
      <c r="L50" s="13"/>
      <c r="M50" s="13"/>
      <c r="N50" s="13"/>
      <c r="O50" s="13"/>
      <c r="P50" s="13"/>
      <c r="Q50" s="13">
        <f t="shared" si="7"/>
        <v>0</v>
      </c>
    </row>
    <row r="51" spans="1:17" s="9" customFormat="1" ht="16.5" x14ac:dyDescent="0.2">
      <c r="A51" s="18">
        <v>12</v>
      </c>
      <c r="B51" s="19" t="s">
        <v>63</v>
      </c>
      <c r="C51" s="13">
        <f t="shared" si="8"/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/>
      <c r="J51" s="13"/>
      <c r="K51" s="13"/>
      <c r="L51" s="13"/>
      <c r="M51" s="13"/>
      <c r="N51" s="13"/>
      <c r="O51" s="13"/>
      <c r="P51" s="13"/>
      <c r="Q51" s="13">
        <f t="shared" si="7"/>
        <v>0</v>
      </c>
    </row>
    <row r="52" spans="1:17" s="10" customFormat="1" ht="16.5" x14ac:dyDescent="0.2">
      <c r="A52" s="18">
        <v>13</v>
      </c>
      <c r="B52" s="19" t="s">
        <v>45</v>
      </c>
      <c r="C52" s="13">
        <f t="shared" si="8"/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3"/>
      <c r="L52" s="13"/>
      <c r="M52" s="13"/>
      <c r="N52" s="13"/>
      <c r="O52" s="13"/>
      <c r="P52" s="13"/>
      <c r="Q52" s="13">
        <f t="shared" si="7"/>
        <v>0</v>
      </c>
    </row>
    <row r="53" spans="1:17" s="10" customFormat="1" ht="16.5" x14ac:dyDescent="0.2">
      <c r="A53" s="18">
        <v>14</v>
      </c>
      <c r="B53" s="19" t="s">
        <v>46</v>
      </c>
      <c r="C53" s="13">
        <f t="shared" si="8"/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/>
      <c r="J53" s="13"/>
      <c r="K53" s="13"/>
      <c r="L53" s="13"/>
      <c r="M53" s="13"/>
      <c r="N53" s="13"/>
      <c r="O53" s="13"/>
      <c r="P53" s="13"/>
      <c r="Q53" s="13">
        <f t="shared" si="7"/>
        <v>0</v>
      </c>
    </row>
    <row r="54" spans="1:17" s="10" customFormat="1" ht="16.5" x14ac:dyDescent="0.2">
      <c r="A54" s="18">
        <v>15</v>
      </c>
      <c r="B54" s="19" t="s">
        <v>66</v>
      </c>
      <c r="C54" s="13">
        <f t="shared" si="8"/>
        <v>0</v>
      </c>
      <c r="D54" s="23">
        <v>0</v>
      </c>
      <c r="E54" s="13">
        <v>0</v>
      </c>
      <c r="F54" s="13">
        <v>0</v>
      </c>
      <c r="G54" s="13">
        <v>0</v>
      </c>
      <c r="H54" s="13">
        <v>0</v>
      </c>
      <c r="I54" s="13"/>
      <c r="J54" s="13"/>
      <c r="K54" s="13"/>
      <c r="L54" s="13"/>
      <c r="M54" s="13"/>
      <c r="N54" s="13"/>
      <c r="O54" s="13"/>
      <c r="P54" s="13"/>
      <c r="Q54" s="13">
        <f t="shared" si="7"/>
        <v>0</v>
      </c>
    </row>
    <row r="55" spans="1:17" s="10" customFormat="1" ht="17.25" customHeight="1" x14ac:dyDescent="0.2">
      <c r="A55" s="43" t="s">
        <v>24</v>
      </c>
      <c r="B55" s="43"/>
      <c r="C55" s="12">
        <f t="shared" ref="C55:Q55" si="9">SUM(C40:C54)</f>
        <v>0</v>
      </c>
      <c r="D55" s="12">
        <f t="shared" si="9"/>
        <v>0</v>
      </c>
      <c r="E55" s="12">
        <f t="shared" si="9"/>
        <v>0</v>
      </c>
      <c r="F55" s="12">
        <f t="shared" si="9"/>
        <v>0</v>
      </c>
      <c r="G55" s="12">
        <f t="shared" si="9"/>
        <v>0</v>
      </c>
      <c r="H55" s="12">
        <f t="shared" si="9"/>
        <v>0</v>
      </c>
      <c r="I55" s="12">
        <f t="shared" si="9"/>
        <v>0</v>
      </c>
      <c r="J55" s="12">
        <f t="shared" si="9"/>
        <v>0</v>
      </c>
      <c r="K55" s="12">
        <f t="shared" si="9"/>
        <v>0</v>
      </c>
      <c r="L55" s="12">
        <f t="shared" si="9"/>
        <v>0</v>
      </c>
      <c r="M55" s="12">
        <f t="shared" si="9"/>
        <v>0</v>
      </c>
      <c r="N55" s="12">
        <f t="shared" si="9"/>
        <v>0</v>
      </c>
      <c r="O55" s="12">
        <f t="shared" si="9"/>
        <v>0</v>
      </c>
      <c r="P55" s="12">
        <f t="shared" si="9"/>
        <v>0</v>
      </c>
      <c r="Q55" s="12">
        <f t="shared" si="9"/>
        <v>0</v>
      </c>
    </row>
    <row r="56" spans="1:17" ht="16.5" x14ac:dyDescent="0.2">
      <c r="A56" s="48" t="s">
        <v>9</v>
      </c>
      <c r="B56" s="49"/>
      <c r="C56" s="49"/>
      <c r="D56" s="50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6.5" x14ac:dyDescent="0.2">
      <c r="A57" s="24" t="s">
        <v>17</v>
      </c>
      <c r="B57" s="24" t="s">
        <v>18</v>
      </c>
      <c r="C57" s="24" t="s">
        <v>6</v>
      </c>
      <c r="D57" s="24" t="s">
        <v>19</v>
      </c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</row>
    <row r="58" spans="1:17" s="10" customFormat="1" ht="15.75" x14ac:dyDescent="0.2">
      <c r="A58" s="15">
        <v>1</v>
      </c>
      <c r="B58" s="15" t="s">
        <v>25</v>
      </c>
      <c r="C58" s="16">
        <f>D58/12</f>
        <v>11405.833333333334</v>
      </c>
      <c r="D58" s="16">
        <v>136870</v>
      </c>
      <c r="E58" s="16">
        <v>0</v>
      </c>
      <c r="F58" s="16">
        <v>0</v>
      </c>
      <c r="G58" s="16">
        <v>0</v>
      </c>
      <c r="H58" s="16">
        <v>0</v>
      </c>
      <c r="I58" s="16"/>
      <c r="J58" s="16"/>
      <c r="K58" s="16"/>
      <c r="L58" s="16"/>
      <c r="M58" s="16"/>
      <c r="N58" s="16"/>
      <c r="O58" s="16"/>
      <c r="P58" s="16"/>
      <c r="Q58" s="16">
        <f>D58-E58-F58-G58-H58-I58-J58-K58-L58-M58-N58-O58-P58</f>
        <v>136870</v>
      </c>
    </row>
    <row r="59" spans="1:17" s="10" customFormat="1" ht="31.5" x14ac:dyDescent="0.2">
      <c r="A59" s="15">
        <v>2</v>
      </c>
      <c r="B59" s="17" t="s">
        <v>60</v>
      </c>
      <c r="C59" s="16">
        <f t="shared" ref="C59:C65" si="10">D59/12</f>
        <v>2132.5</v>
      </c>
      <c r="D59" s="16">
        <v>25590</v>
      </c>
      <c r="E59" s="16">
        <v>0</v>
      </c>
      <c r="F59" s="16">
        <v>0</v>
      </c>
      <c r="G59" s="16">
        <v>1459</v>
      </c>
      <c r="H59" s="16">
        <v>675</v>
      </c>
      <c r="I59" s="16"/>
      <c r="J59" s="16"/>
      <c r="K59" s="16"/>
      <c r="L59" s="16"/>
      <c r="M59" s="16"/>
      <c r="N59" s="16"/>
      <c r="O59" s="16"/>
      <c r="P59" s="16"/>
      <c r="Q59" s="16">
        <f t="shared" ref="Q59:Q65" si="11">D59-E59-F59-G59-H59-I59-J59-K59-L59-M59-N59-O59-P59</f>
        <v>23456</v>
      </c>
    </row>
    <row r="60" spans="1:17" s="10" customFormat="1" ht="15.75" x14ac:dyDescent="0.2">
      <c r="A60" s="15">
        <v>3</v>
      </c>
      <c r="B60" s="17" t="s">
        <v>52</v>
      </c>
      <c r="C60" s="16">
        <f t="shared" si="10"/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/>
      <c r="J60" s="16"/>
      <c r="K60" s="16"/>
      <c r="L60" s="16"/>
      <c r="M60" s="16"/>
      <c r="N60" s="16"/>
      <c r="O60" s="16"/>
      <c r="P60" s="16"/>
      <c r="Q60" s="16">
        <f t="shared" si="11"/>
        <v>0</v>
      </c>
    </row>
    <row r="61" spans="1:17" s="10" customFormat="1" ht="15.75" x14ac:dyDescent="0.2">
      <c r="A61" s="15">
        <v>4</v>
      </c>
      <c r="B61" s="17" t="s">
        <v>26</v>
      </c>
      <c r="C61" s="16">
        <f t="shared" si="10"/>
        <v>600</v>
      </c>
      <c r="D61" s="16">
        <v>7200</v>
      </c>
      <c r="E61" s="16">
        <v>0</v>
      </c>
      <c r="F61" s="16">
        <v>0</v>
      </c>
      <c r="G61" s="16">
        <v>0</v>
      </c>
      <c r="H61" s="16">
        <v>1553</v>
      </c>
      <c r="I61" s="16"/>
      <c r="J61" s="16"/>
      <c r="K61" s="16"/>
      <c r="L61" s="16"/>
      <c r="M61" s="16"/>
      <c r="N61" s="16"/>
      <c r="O61" s="16"/>
      <c r="P61" s="16"/>
      <c r="Q61" s="16">
        <f t="shared" si="11"/>
        <v>5647</v>
      </c>
    </row>
    <row r="62" spans="1:17" s="10" customFormat="1" ht="15.75" x14ac:dyDescent="0.2">
      <c r="A62" s="15">
        <v>5</v>
      </c>
      <c r="B62" s="17" t="s">
        <v>58</v>
      </c>
      <c r="C62" s="16">
        <f t="shared" si="10"/>
        <v>325</v>
      </c>
      <c r="D62" s="16">
        <v>3900</v>
      </c>
      <c r="E62" s="16">
        <v>0</v>
      </c>
      <c r="F62" s="16">
        <v>0</v>
      </c>
      <c r="G62" s="16">
        <v>0</v>
      </c>
      <c r="H62" s="16">
        <v>0</v>
      </c>
      <c r="I62" s="16"/>
      <c r="J62" s="16"/>
      <c r="K62" s="16"/>
      <c r="L62" s="16"/>
      <c r="M62" s="16"/>
      <c r="N62" s="16"/>
      <c r="O62" s="16"/>
      <c r="P62" s="16"/>
      <c r="Q62" s="16">
        <f t="shared" si="11"/>
        <v>3900</v>
      </c>
    </row>
    <row r="63" spans="1:17" s="10" customFormat="1" ht="15.75" x14ac:dyDescent="0.2">
      <c r="A63" s="15">
        <v>6</v>
      </c>
      <c r="B63" s="17" t="s">
        <v>10</v>
      </c>
      <c r="C63" s="16">
        <f t="shared" si="10"/>
        <v>83.333333333333329</v>
      </c>
      <c r="D63" s="16">
        <v>1000</v>
      </c>
      <c r="E63" s="16">
        <v>0</v>
      </c>
      <c r="F63" s="16">
        <v>0</v>
      </c>
      <c r="G63" s="16">
        <v>320</v>
      </c>
      <c r="H63" s="16">
        <v>0</v>
      </c>
      <c r="I63" s="16"/>
      <c r="J63" s="16"/>
      <c r="K63" s="16"/>
      <c r="L63" s="16"/>
      <c r="M63" s="16"/>
      <c r="N63" s="16"/>
      <c r="O63" s="16"/>
      <c r="P63" s="16"/>
      <c r="Q63" s="16">
        <f t="shared" si="11"/>
        <v>680</v>
      </c>
    </row>
    <row r="64" spans="1:17" s="10" customFormat="1" ht="15.75" x14ac:dyDescent="0.2">
      <c r="A64" s="15">
        <v>7</v>
      </c>
      <c r="B64" s="17" t="s">
        <v>27</v>
      </c>
      <c r="C64" s="16">
        <f t="shared" si="10"/>
        <v>210.83333333333334</v>
      </c>
      <c r="D64" s="16">
        <v>2530</v>
      </c>
      <c r="E64" s="16">
        <v>0</v>
      </c>
      <c r="F64" s="16">
        <v>0</v>
      </c>
      <c r="G64" s="16">
        <v>0</v>
      </c>
      <c r="H64" s="16">
        <v>0</v>
      </c>
      <c r="I64" s="16"/>
      <c r="J64" s="16"/>
      <c r="K64" s="16"/>
      <c r="L64" s="16"/>
      <c r="M64" s="16"/>
      <c r="N64" s="16"/>
      <c r="O64" s="16"/>
      <c r="P64" s="16"/>
      <c r="Q64" s="16">
        <f t="shared" si="11"/>
        <v>2530</v>
      </c>
    </row>
    <row r="65" spans="1:17" s="10" customFormat="1" ht="30.75" customHeight="1" x14ac:dyDescent="0.2">
      <c r="A65" s="15">
        <v>8</v>
      </c>
      <c r="B65" s="15" t="s">
        <v>62</v>
      </c>
      <c r="C65" s="16">
        <f t="shared" si="10"/>
        <v>2805.6666666666665</v>
      </c>
      <c r="D65" s="16">
        <v>33668</v>
      </c>
      <c r="E65" s="16">
        <v>0</v>
      </c>
      <c r="F65" s="16">
        <v>0</v>
      </c>
      <c r="G65" s="16">
        <v>0</v>
      </c>
      <c r="H65" s="16">
        <v>3868.02</v>
      </c>
      <c r="I65" s="16"/>
      <c r="J65" s="16"/>
      <c r="K65" s="16"/>
      <c r="L65" s="16"/>
      <c r="M65" s="16"/>
      <c r="N65" s="16"/>
      <c r="O65" s="16"/>
      <c r="P65" s="16"/>
      <c r="Q65" s="16">
        <f t="shared" si="11"/>
        <v>29799.98</v>
      </c>
    </row>
    <row r="66" spans="1:17" ht="16.5" x14ac:dyDescent="0.2">
      <c r="A66" s="43" t="s">
        <v>24</v>
      </c>
      <c r="B66" s="43"/>
      <c r="C66" s="21">
        <f t="shared" ref="C66:Q66" si="12">SUM(C58:C65)</f>
        <v>17563.166666666668</v>
      </c>
      <c r="D66" s="12">
        <f t="shared" si="12"/>
        <v>210758</v>
      </c>
      <c r="E66" s="21">
        <f t="shared" si="12"/>
        <v>0</v>
      </c>
      <c r="F66" s="21">
        <f t="shared" si="12"/>
        <v>0</v>
      </c>
      <c r="G66" s="21">
        <f t="shared" si="12"/>
        <v>1779</v>
      </c>
      <c r="H66" s="21">
        <f t="shared" si="12"/>
        <v>6096.02</v>
      </c>
      <c r="I66" s="21">
        <f t="shared" si="12"/>
        <v>0</v>
      </c>
      <c r="J66" s="21">
        <f t="shared" si="12"/>
        <v>0</v>
      </c>
      <c r="K66" s="21">
        <f t="shared" si="12"/>
        <v>0</v>
      </c>
      <c r="L66" s="21">
        <f t="shared" si="12"/>
        <v>0</v>
      </c>
      <c r="M66" s="21">
        <f t="shared" si="12"/>
        <v>0</v>
      </c>
      <c r="N66" s="21">
        <f t="shared" si="12"/>
        <v>0</v>
      </c>
      <c r="O66" s="21">
        <f t="shared" si="12"/>
        <v>0</v>
      </c>
      <c r="P66" s="21">
        <f t="shared" si="12"/>
        <v>0</v>
      </c>
      <c r="Q66" s="21">
        <f t="shared" si="12"/>
        <v>202882.98</v>
      </c>
    </row>
    <row r="67" spans="1:17" ht="16.5" x14ac:dyDescent="0.2">
      <c r="A67" s="48" t="s">
        <v>8</v>
      </c>
      <c r="B67" s="49"/>
      <c r="C67" s="49"/>
      <c r="D67" s="50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6.5" x14ac:dyDescent="0.2">
      <c r="A68" s="24" t="s">
        <v>17</v>
      </c>
      <c r="B68" s="24" t="s">
        <v>18</v>
      </c>
      <c r="C68" s="24" t="s">
        <v>6</v>
      </c>
      <c r="D68" s="24" t="s">
        <v>19</v>
      </c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</row>
    <row r="69" spans="1:17" s="10" customFormat="1" ht="15.75" x14ac:dyDescent="0.2">
      <c r="A69" s="15">
        <v>1</v>
      </c>
      <c r="B69" s="15" t="s">
        <v>47</v>
      </c>
      <c r="C69" s="16">
        <f>D69/12</f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/>
      <c r="J69" s="16"/>
      <c r="K69" s="16"/>
      <c r="L69" s="16"/>
      <c r="M69" s="16"/>
      <c r="N69" s="16"/>
      <c r="O69" s="16"/>
      <c r="P69" s="16"/>
      <c r="Q69" s="16">
        <f>D69-E69-F69-G69-H69-I69-J69-K69-L69-M69-N69-O69-P69</f>
        <v>0</v>
      </c>
    </row>
    <row r="70" spans="1:17" ht="16.5" x14ac:dyDescent="0.2">
      <c r="A70" s="43" t="s">
        <v>24</v>
      </c>
      <c r="B70" s="43"/>
      <c r="C70" s="21">
        <f t="shared" ref="C70:Q70" si="13">SUM(C69)</f>
        <v>0</v>
      </c>
      <c r="D70" s="12">
        <f t="shared" si="13"/>
        <v>0</v>
      </c>
      <c r="E70" s="21">
        <f t="shared" si="13"/>
        <v>0</v>
      </c>
      <c r="F70" s="21">
        <f t="shared" si="13"/>
        <v>0</v>
      </c>
      <c r="G70" s="21">
        <f t="shared" si="13"/>
        <v>0</v>
      </c>
      <c r="H70" s="21">
        <f t="shared" si="13"/>
        <v>0</v>
      </c>
      <c r="I70" s="21">
        <f t="shared" si="13"/>
        <v>0</v>
      </c>
      <c r="J70" s="21">
        <f t="shared" si="13"/>
        <v>0</v>
      </c>
      <c r="K70" s="21">
        <f t="shared" si="13"/>
        <v>0</v>
      </c>
      <c r="L70" s="21">
        <f t="shared" si="13"/>
        <v>0</v>
      </c>
      <c r="M70" s="21">
        <f t="shared" si="13"/>
        <v>0</v>
      </c>
      <c r="N70" s="21">
        <f t="shared" si="13"/>
        <v>0</v>
      </c>
      <c r="O70" s="21">
        <f t="shared" si="13"/>
        <v>0</v>
      </c>
      <c r="P70" s="21">
        <f t="shared" si="13"/>
        <v>0</v>
      </c>
      <c r="Q70" s="21">
        <f t="shared" si="13"/>
        <v>0</v>
      </c>
    </row>
    <row r="71" spans="1:17" ht="16.5" x14ac:dyDescent="0.2">
      <c r="A71" s="48" t="s">
        <v>28</v>
      </c>
      <c r="B71" s="49"/>
      <c r="C71" s="49"/>
      <c r="D71" s="50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ht="16.5" x14ac:dyDescent="0.2">
      <c r="A72" s="24" t="s">
        <v>17</v>
      </c>
      <c r="B72" s="24" t="s">
        <v>18</v>
      </c>
      <c r="C72" s="24" t="s">
        <v>6</v>
      </c>
      <c r="D72" s="24" t="s">
        <v>19</v>
      </c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</row>
    <row r="73" spans="1:17" s="10" customFormat="1" ht="21" customHeight="1" x14ac:dyDescent="0.2">
      <c r="A73" s="15">
        <v>5</v>
      </c>
      <c r="B73" s="15" t="s">
        <v>48</v>
      </c>
      <c r="C73" s="16">
        <f>D73/12</f>
        <v>4481.666666666667</v>
      </c>
      <c r="D73" s="16">
        <v>53780</v>
      </c>
      <c r="E73" s="16">
        <v>0</v>
      </c>
      <c r="F73" s="16">
        <v>0</v>
      </c>
      <c r="G73" s="16">
        <v>6988.69</v>
      </c>
      <c r="H73" s="16">
        <v>5908.1</v>
      </c>
      <c r="I73" s="16"/>
      <c r="J73" s="16"/>
      <c r="K73" s="16"/>
      <c r="L73" s="16"/>
      <c r="M73" s="16"/>
      <c r="N73" s="16"/>
      <c r="O73" s="16"/>
      <c r="P73" s="16"/>
      <c r="Q73" s="16">
        <f>D73-E73-F73-G73-H73-I73-J73-K73-L73-M73-N73-O73-P73</f>
        <v>40883.21</v>
      </c>
    </row>
    <row r="74" spans="1:17" ht="16.5" x14ac:dyDescent="0.2">
      <c r="A74" s="43" t="s">
        <v>24</v>
      </c>
      <c r="B74" s="43"/>
      <c r="C74" s="21">
        <f t="shared" ref="C74:Q74" si="14">SUM(C73)</f>
        <v>4481.666666666667</v>
      </c>
      <c r="D74" s="12">
        <f t="shared" si="14"/>
        <v>53780</v>
      </c>
      <c r="E74" s="21">
        <f t="shared" si="14"/>
        <v>0</v>
      </c>
      <c r="F74" s="21">
        <f t="shared" si="14"/>
        <v>0</v>
      </c>
      <c r="G74" s="21">
        <f t="shared" si="14"/>
        <v>6988.69</v>
      </c>
      <c r="H74" s="21">
        <f t="shared" si="14"/>
        <v>5908.1</v>
      </c>
      <c r="I74" s="21">
        <f t="shared" si="14"/>
        <v>0</v>
      </c>
      <c r="J74" s="21">
        <f t="shared" si="14"/>
        <v>0</v>
      </c>
      <c r="K74" s="21">
        <f t="shared" si="14"/>
        <v>0</v>
      </c>
      <c r="L74" s="21">
        <f t="shared" si="14"/>
        <v>0</v>
      </c>
      <c r="M74" s="21">
        <f t="shared" si="14"/>
        <v>0</v>
      </c>
      <c r="N74" s="21">
        <f t="shared" si="14"/>
        <v>0</v>
      </c>
      <c r="O74" s="21">
        <f t="shared" si="14"/>
        <v>0</v>
      </c>
      <c r="P74" s="21">
        <f t="shared" si="14"/>
        <v>0</v>
      </c>
      <c r="Q74" s="21">
        <f t="shared" si="14"/>
        <v>40883.21</v>
      </c>
    </row>
    <row r="75" spans="1:17" ht="17.25" thickBot="1" x14ac:dyDescent="0.25">
      <c r="A75" s="44" t="s">
        <v>29</v>
      </c>
      <c r="B75" s="45"/>
      <c r="C75" s="7">
        <f>D75/12</f>
        <v>35000</v>
      </c>
      <c r="D75" s="7">
        <f>D21+D26+D37+D55+D66+D70+D74</f>
        <v>420000</v>
      </c>
      <c r="E75" s="7">
        <f t="shared" ref="E75:Q75" si="15">E21+E26+E37+E55+E66+E70+E74</f>
        <v>0</v>
      </c>
      <c r="F75" s="7">
        <f t="shared" si="15"/>
        <v>0</v>
      </c>
      <c r="G75" s="7">
        <f t="shared" si="15"/>
        <v>21432.65</v>
      </c>
      <c r="H75" s="7">
        <f t="shared" si="15"/>
        <v>28082.9</v>
      </c>
      <c r="I75" s="7">
        <f t="shared" si="15"/>
        <v>0</v>
      </c>
      <c r="J75" s="7">
        <f t="shared" si="15"/>
        <v>0</v>
      </c>
      <c r="K75" s="7">
        <f t="shared" si="15"/>
        <v>0</v>
      </c>
      <c r="L75" s="7">
        <f t="shared" si="15"/>
        <v>0</v>
      </c>
      <c r="M75" s="7">
        <f t="shared" si="15"/>
        <v>0</v>
      </c>
      <c r="N75" s="7">
        <f t="shared" si="15"/>
        <v>0</v>
      </c>
      <c r="O75" s="7">
        <f t="shared" si="15"/>
        <v>0</v>
      </c>
      <c r="P75" s="7">
        <f t="shared" si="15"/>
        <v>0</v>
      </c>
      <c r="Q75" s="7">
        <f t="shared" si="15"/>
        <v>370484.45</v>
      </c>
    </row>
    <row r="76" spans="1:17" ht="13.5" thickBot="1" x14ac:dyDescent="0.25">
      <c r="A76" s="46" t="s">
        <v>0</v>
      </c>
      <c r="B76" s="47"/>
      <c r="C76" s="4">
        <f>C75/40</f>
        <v>875</v>
      </c>
      <c r="D76" s="4">
        <f>D75/40</f>
        <v>10500</v>
      </c>
      <c r="E76" s="4">
        <f t="shared" ref="E76:P76" si="16">E75/40</f>
        <v>0</v>
      </c>
      <c r="F76" s="4">
        <f t="shared" si="16"/>
        <v>0</v>
      </c>
      <c r="G76" s="4">
        <f t="shared" si="16"/>
        <v>535.81625000000008</v>
      </c>
      <c r="H76" s="4">
        <f t="shared" si="16"/>
        <v>702.07249999999999</v>
      </c>
      <c r="I76" s="4">
        <f t="shared" si="16"/>
        <v>0</v>
      </c>
      <c r="J76" s="4">
        <f t="shared" si="16"/>
        <v>0</v>
      </c>
      <c r="K76" s="4">
        <f t="shared" si="16"/>
        <v>0</v>
      </c>
      <c r="L76" s="4">
        <f t="shared" si="16"/>
        <v>0</v>
      </c>
      <c r="M76" s="4">
        <f t="shared" si="16"/>
        <v>0</v>
      </c>
      <c r="N76" s="4">
        <f t="shared" si="16"/>
        <v>0</v>
      </c>
      <c r="O76" s="4">
        <f t="shared" si="16"/>
        <v>0</v>
      </c>
      <c r="P76" s="4">
        <f t="shared" si="16"/>
        <v>0</v>
      </c>
      <c r="Q76" s="4">
        <f>Q75/40</f>
        <v>9262.1112499999999</v>
      </c>
    </row>
    <row r="77" spans="1:17" ht="17.25" thickBot="1" x14ac:dyDescent="0.35">
      <c r="A77" s="41" t="s">
        <v>83</v>
      </c>
      <c r="B77" s="42"/>
      <c r="C77" s="36"/>
      <c r="D77" s="36"/>
      <c r="E77" s="36">
        <v>0</v>
      </c>
      <c r="F77" s="36">
        <v>0</v>
      </c>
      <c r="G77" s="36">
        <v>0</v>
      </c>
      <c r="H77" s="36">
        <v>0</v>
      </c>
      <c r="I77" s="36"/>
      <c r="J77" s="36"/>
      <c r="K77" s="36"/>
      <c r="L77" s="36"/>
      <c r="M77" s="36"/>
      <c r="N77" s="36"/>
      <c r="O77" s="36"/>
      <c r="P77" s="36"/>
      <c r="Q77" s="37">
        <f>SUM(E77:P77)</f>
        <v>0</v>
      </c>
    </row>
  </sheetData>
  <mergeCells count="23">
    <mergeCell ref="E5:Q5"/>
    <mergeCell ref="E6:Q7"/>
    <mergeCell ref="A76:B76"/>
    <mergeCell ref="A27:D27"/>
    <mergeCell ref="A37:B37"/>
    <mergeCell ref="A38:D38"/>
    <mergeCell ref="A55:B55"/>
    <mergeCell ref="A56:D56"/>
    <mergeCell ref="A66:B66"/>
    <mergeCell ref="A67:D67"/>
    <mergeCell ref="A70:B70"/>
    <mergeCell ref="A71:D71"/>
    <mergeCell ref="A74:B74"/>
    <mergeCell ref="A75:B75"/>
    <mergeCell ref="A26:B26"/>
    <mergeCell ref="A21:B21"/>
    <mergeCell ref="A77:B77"/>
    <mergeCell ref="A22:B22"/>
    <mergeCell ref="B3:D4"/>
    <mergeCell ref="A5:D5"/>
    <mergeCell ref="A6:D6"/>
    <mergeCell ref="A7:D7"/>
    <mergeCell ref="A8:D8"/>
  </mergeCells>
  <pageMargins left="0.51181102362204722" right="0.51181102362204722" top="0.39370078740157483" bottom="0.39370078740157483" header="0.31496062992125984" footer="0.31496062992125984"/>
  <pageSetup paperSize="9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workbookViewId="0">
      <selection activeCell="G78" sqref="G78"/>
    </sheetView>
  </sheetViews>
  <sheetFormatPr defaultColWidth="14.28515625" defaultRowHeight="12.75" x14ac:dyDescent="0.2"/>
  <cols>
    <col min="1" max="1" width="5.42578125" style="3" customWidth="1"/>
    <col min="2" max="2" width="53" style="3" customWidth="1"/>
    <col min="3" max="4" width="12.85546875" style="5" customWidth="1"/>
    <col min="5" max="16" width="10" style="5" customWidth="1"/>
    <col min="17" max="17" width="12.5703125" style="5" customWidth="1"/>
    <col min="18" max="16384" width="14.28515625" style="3"/>
  </cols>
  <sheetData>
    <row r="1" spans="1:17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 customHeight="1" x14ac:dyDescent="0.2">
      <c r="B3" s="51"/>
      <c r="C3" s="51"/>
      <c r="D3" s="5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75" customHeight="1" thickBot="1" x14ac:dyDescent="0.25">
      <c r="B4" s="51"/>
      <c r="C4" s="51"/>
      <c r="D4" s="5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6" customFormat="1" ht="16.5" customHeight="1" thickBot="1" x14ac:dyDescent="0.25">
      <c r="A5" s="52" t="s">
        <v>13</v>
      </c>
      <c r="B5" s="53"/>
      <c r="C5" s="53"/>
      <c r="D5" s="54"/>
      <c r="E5" s="70" t="s">
        <v>67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2"/>
    </row>
    <row r="6" spans="1:17" s="6" customFormat="1" ht="16.5" customHeight="1" x14ac:dyDescent="0.2">
      <c r="A6" s="55" t="s">
        <v>14</v>
      </c>
      <c r="B6" s="56"/>
      <c r="C6" s="56"/>
      <c r="D6" s="57"/>
      <c r="E6" s="64">
        <v>2020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s="6" customFormat="1" ht="16.5" customHeight="1" thickBot="1" x14ac:dyDescent="0.25">
      <c r="A7" s="58" t="s">
        <v>15</v>
      </c>
      <c r="B7" s="59"/>
      <c r="C7" s="59"/>
      <c r="D7" s="60"/>
      <c r="E7" s="67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s="6" customFormat="1" ht="16.5" customHeight="1" thickBot="1" x14ac:dyDescent="0.25">
      <c r="A8" s="61" t="s">
        <v>16</v>
      </c>
      <c r="B8" s="62"/>
      <c r="C8" s="62"/>
      <c r="D8" s="63"/>
      <c r="E8" s="29" t="s">
        <v>68</v>
      </c>
      <c r="F8" s="29" t="s">
        <v>68</v>
      </c>
      <c r="G8" s="29" t="s">
        <v>68</v>
      </c>
      <c r="H8" s="29" t="s">
        <v>68</v>
      </c>
      <c r="I8" s="29" t="s">
        <v>68</v>
      </c>
      <c r="J8" s="29" t="s">
        <v>68</v>
      </c>
      <c r="K8" s="29" t="s">
        <v>68</v>
      </c>
      <c r="L8" s="29" t="s">
        <v>68</v>
      </c>
      <c r="M8" s="29" t="s">
        <v>68</v>
      </c>
      <c r="N8" s="29" t="s">
        <v>68</v>
      </c>
      <c r="O8" s="29" t="s">
        <v>68</v>
      </c>
      <c r="P8" s="29" t="s">
        <v>68</v>
      </c>
      <c r="Q8" s="30" t="s">
        <v>82</v>
      </c>
    </row>
    <row r="9" spans="1:17" s="6" customFormat="1" ht="17.100000000000001" customHeight="1" x14ac:dyDescent="0.2">
      <c r="A9" s="40" t="s">
        <v>17</v>
      </c>
      <c r="B9" s="40" t="s">
        <v>18</v>
      </c>
      <c r="C9" s="40" t="s">
        <v>6</v>
      </c>
      <c r="D9" s="40" t="s">
        <v>19</v>
      </c>
      <c r="E9" s="28" t="s">
        <v>69</v>
      </c>
      <c r="F9" s="28" t="s">
        <v>70</v>
      </c>
      <c r="G9" s="28" t="s">
        <v>71</v>
      </c>
      <c r="H9" s="28" t="s">
        <v>72</v>
      </c>
      <c r="I9" s="28" t="s">
        <v>73</v>
      </c>
      <c r="J9" s="28" t="s">
        <v>74</v>
      </c>
      <c r="K9" s="28" t="s">
        <v>75</v>
      </c>
      <c r="L9" s="28" t="s">
        <v>76</v>
      </c>
      <c r="M9" s="28" t="s">
        <v>77</v>
      </c>
      <c r="N9" s="28" t="s">
        <v>78</v>
      </c>
      <c r="O9" s="28" t="s">
        <v>79</v>
      </c>
      <c r="P9" s="28" t="s">
        <v>80</v>
      </c>
      <c r="Q9" s="28" t="s">
        <v>81</v>
      </c>
    </row>
    <row r="10" spans="1:17" s="8" customFormat="1" ht="17.100000000000001" customHeight="1" x14ac:dyDescent="0.2">
      <c r="A10" s="15">
        <v>1</v>
      </c>
      <c r="B10" s="15" t="s">
        <v>11</v>
      </c>
      <c r="C10" s="16">
        <v>2500</v>
      </c>
      <c r="D10" s="16">
        <v>5000</v>
      </c>
      <c r="E10" s="16">
        <v>0</v>
      </c>
      <c r="F10" s="16">
        <v>0</v>
      </c>
      <c r="G10" s="16">
        <v>1565.98</v>
      </c>
      <c r="H10" s="16">
        <v>3434.02</v>
      </c>
      <c r="I10" s="16"/>
      <c r="J10" s="16"/>
      <c r="K10" s="16"/>
      <c r="L10" s="16"/>
      <c r="M10" s="16"/>
      <c r="N10" s="16"/>
      <c r="O10" s="16"/>
      <c r="P10" s="16"/>
      <c r="Q10" s="16">
        <f>D10-E10-F10-G10-H10-I10-J10-K10-L10-M10-N10-O10-P10</f>
        <v>0</v>
      </c>
    </row>
    <row r="11" spans="1:17" s="8" customFormat="1" ht="17.100000000000001" customHeight="1" x14ac:dyDescent="0.2">
      <c r="A11" s="15">
        <v>2</v>
      </c>
      <c r="B11" s="15" t="s">
        <v>12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/>
      <c r="J11" s="16"/>
      <c r="K11" s="16"/>
      <c r="L11" s="16"/>
      <c r="M11" s="16"/>
      <c r="N11" s="16"/>
      <c r="O11" s="16"/>
      <c r="P11" s="16"/>
      <c r="Q11" s="16">
        <f t="shared" ref="Q11:Q20" si="0">D11-E11-F11-G11-H11-I11-J11-K11-L11-M11-N11-O11-P11</f>
        <v>0</v>
      </c>
    </row>
    <row r="12" spans="1:17" s="8" customFormat="1" ht="17.100000000000001" customHeight="1" x14ac:dyDescent="0.2">
      <c r="A12" s="15">
        <v>3</v>
      </c>
      <c r="B12" s="15" t="s">
        <v>56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/>
      <c r="J12" s="16"/>
      <c r="K12" s="16"/>
      <c r="L12" s="16"/>
      <c r="M12" s="16"/>
      <c r="N12" s="16"/>
      <c r="O12" s="16"/>
      <c r="P12" s="16"/>
      <c r="Q12" s="16">
        <f t="shared" si="0"/>
        <v>0</v>
      </c>
    </row>
    <row r="13" spans="1:17" s="8" customFormat="1" ht="17.100000000000001" customHeight="1" x14ac:dyDescent="0.2">
      <c r="A13" s="15">
        <v>4</v>
      </c>
      <c r="B13" s="15" t="s">
        <v>20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/>
      <c r="J13" s="16"/>
      <c r="K13" s="16"/>
      <c r="L13" s="16"/>
      <c r="M13" s="16"/>
      <c r="N13" s="16"/>
      <c r="O13" s="16"/>
      <c r="P13" s="16"/>
      <c r="Q13" s="16">
        <f t="shared" si="0"/>
        <v>0</v>
      </c>
    </row>
    <row r="14" spans="1:17" s="8" customFormat="1" ht="17.100000000000001" customHeight="1" x14ac:dyDescent="0.2">
      <c r="A14" s="15">
        <v>5</v>
      </c>
      <c r="B14" s="15" t="s">
        <v>21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/>
      <c r="J14" s="16"/>
      <c r="K14" s="16"/>
      <c r="L14" s="16"/>
      <c r="M14" s="16"/>
      <c r="N14" s="16"/>
      <c r="O14" s="16"/>
      <c r="P14" s="16"/>
      <c r="Q14" s="16">
        <f t="shared" si="0"/>
        <v>0</v>
      </c>
    </row>
    <row r="15" spans="1:17" s="8" customFormat="1" ht="17.100000000000001" customHeight="1" x14ac:dyDescent="0.2">
      <c r="A15" s="15">
        <v>6</v>
      </c>
      <c r="B15" s="15" t="s">
        <v>22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/>
      <c r="J15" s="16"/>
      <c r="K15" s="16"/>
      <c r="L15" s="16"/>
      <c r="M15" s="16"/>
      <c r="N15" s="16"/>
      <c r="O15" s="16"/>
      <c r="P15" s="16"/>
      <c r="Q15" s="16">
        <f t="shared" si="0"/>
        <v>0</v>
      </c>
    </row>
    <row r="16" spans="1:17" s="8" customFormat="1" ht="17.100000000000001" customHeight="1" x14ac:dyDescent="0.2">
      <c r="A16" s="15">
        <v>7</v>
      </c>
      <c r="B16" s="15" t="s">
        <v>23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/>
      <c r="J16" s="16"/>
      <c r="K16" s="16"/>
      <c r="L16" s="16"/>
      <c r="M16" s="16"/>
      <c r="N16" s="16"/>
      <c r="O16" s="16"/>
      <c r="P16" s="16"/>
      <c r="Q16" s="16">
        <f t="shared" si="0"/>
        <v>0</v>
      </c>
    </row>
    <row r="17" spans="1:17" s="8" customFormat="1" ht="17.100000000000001" customHeight="1" x14ac:dyDescent="0.2">
      <c r="A17" s="15">
        <v>8</v>
      </c>
      <c r="B17" s="15" t="s">
        <v>53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/>
      <c r="J17" s="16"/>
      <c r="K17" s="16"/>
      <c r="L17" s="16"/>
      <c r="M17" s="16"/>
      <c r="N17" s="16"/>
      <c r="O17" s="16"/>
      <c r="P17" s="16"/>
      <c r="Q17" s="16">
        <f t="shared" si="0"/>
        <v>0</v>
      </c>
    </row>
    <row r="18" spans="1:17" s="8" customFormat="1" ht="17.100000000000001" customHeight="1" x14ac:dyDescent="0.2">
      <c r="A18" s="15">
        <v>9</v>
      </c>
      <c r="B18" s="15" t="s">
        <v>54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/>
      <c r="J18" s="16"/>
      <c r="K18" s="16"/>
      <c r="L18" s="16"/>
      <c r="M18" s="16"/>
      <c r="N18" s="16"/>
      <c r="O18" s="16"/>
      <c r="P18" s="16"/>
      <c r="Q18" s="16">
        <f t="shared" si="0"/>
        <v>0</v>
      </c>
    </row>
    <row r="19" spans="1:17" s="8" customFormat="1" ht="17.100000000000001" customHeight="1" x14ac:dyDescent="0.2">
      <c r="A19" s="15">
        <v>10</v>
      </c>
      <c r="B19" s="15" t="s">
        <v>55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/>
      <c r="J19" s="16"/>
      <c r="K19" s="16"/>
      <c r="L19" s="16"/>
      <c r="M19" s="16"/>
      <c r="N19" s="16"/>
      <c r="O19" s="16"/>
      <c r="P19" s="16"/>
      <c r="Q19" s="16">
        <f t="shared" si="0"/>
        <v>0</v>
      </c>
    </row>
    <row r="20" spans="1:17" s="8" customFormat="1" ht="32.25" customHeight="1" x14ac:dyDescent="0.2">
      <c r="A20" s="15">
        <v>11</v>
      </c>
      <c r="B20" s="15" t="s">
        <v>57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/>
      <c r="J20" s="16"/>
      <c r="K20" s="16"/>
      <c r="L20" s="16"/>
      <c r="M20" s="16"/>
      <c r="N20" s="16"/>
      <c r="O20" s="16"/>
      <c r="P20" s="16"/>
      <c r="Q20" s="16">
        <f t="shared" si="0"/>
        <v>0</v>
      </c>
    </row>
    <row r="21" spans="1:17" s="6" customFormat="1" ht="17.25" customHeight="1" x14ac:dyDescent="0.2">
      <c r="A21" s="43" t="s">
        <v>24</v>
      </c>
      <c r="B21" s="43"/>
      <c r="C21" s="21">
        <f t="shared" ref="C21:Q21" si="1">SUM(C10:C20)</f>
        <v>2500</v>
      </c>
      <c r="D21" s="12">
        <f t="shared" si="1"/>
        <v>5000</v>
      </c>
      <c r="E21" s="21">
        <f t="shared" si="1"/>
        <v>0</v>
      </c>
      <c r="F21" s="21">
        <f t="shared" si="1"/>
        <v>0</v>
      </c>
      <c r="G21" s="21">
        <f t="shared" si="1"/>
        <v>1565.98</v>
      </c>
      <c r="H21" s="21">
        <f t="shared" si="1"/>
        <v>3434.02</v>
      </c>
      <c r="I21" s="21">
        <f t="shared" si="1"/>
        <v>0</v>
      </c>
      <c r="J21" s="21">
        <f t="shared" si="1"/>
        <v>0</v>
      </c>
      <c r="K21" s="21">
        <f t="shared" si="1"/>
        <v>0</v>
      </c>
      <c r="L21" s="21">
        <f t="shared" si="1"/>
        <v>0</v>
      </c>
      <c r="M21" s="21">
        <f t="shared" si="1"/>
        <v>0</v>
      </c>
      <c r="N21" s="21">
        <f t="shared" si="1"/>
        <v>0</v>
      </c>
      <c r="O21" s="21">
        <f t="shared" si="1"/>
        <v>0</v>
      </c>
      <c r="P21" s="21">
        <f t="shared" si="1"/>
        <v>0</v>
      </c>
      <c r="Q21" s="21">
        <f t="shared" si="1"/>
        <v>0</v>
      </c>
    </row>
    <row r="22" spans="1:17" s="6" customFormat="1" ht="17.25" customHeight="1" x14ac:dyDescent="0.2">
      <c r="A22" s="73" t="s">
        <v>30</v>
      </c>
      <c r="B22" s="74"/>
      <c r="C22" s="22"/>
      <c r="D22" s="2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7" s="6" customFormat="1" ht="17.25" customHeight="1" x14ac:dyDescent="0.2">
      <c r="A23" s="40" t="s">
        <v>17</v>
      </c>
      <c r="B23" s="40" t="s">
        <v>18</v>
      </c>
      <c r="C23" s="40" t="s">
        <v>6</v>
      </c>
      <c r="D23" s="40" t="s">
        <v>19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s="6" customFormat="1" ht="17.25" customHeight="1" x14ac:dyDescent="0.2">
      <c r="A24" s="20">
        <v>1</v>
      </c>
      <c r="B24" s="14" t="s">
        <v>59</v>
      </c>
      <c r="C24" s="13">
        <f>D24/12</f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/>
      <c r="J24" s="13"/>
      <c r="K24" s="13"/>
      <c r="L24" s="13"/>
      <c r="M24" s="13"/>
      <c r="N24" s="13"/>
      <c r="O24" s="13"/>
      <c r="P24" s="13"/>
      <c r="Q24" s="13">
        <f>D24-E24-F24-G24-H24-I24-J24-K24-L24-M24-N24-O24-P24</f>
        <v>0</v>
      </c>
    </row>
    <row r="25" spans="1:17" s="6" customFormat="1" ht="17.25" customHeight="1" x14ac:dyDescent="0.2">
      <c r="A25" s="20">
        <v>2</v>
      </c>
      <c r="B25" s="14" t="s">
        <v>31</v>
      </c>
      <c r="C25" s="13">
        <f>D25/12</f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/>
      <c r="J25" s="13"/>
      <c r="K25" s="13"/>
      <c r="L25" s="13"/>
      <c r="M25" s="13"/>
      <c r="N25" s="13"/>
      <c r="O25" s="13"/>
      <c r="P25" s="13"/>
      <c r="Q25" s="13">
        <f>D25-E25-F25-G25-H25-I25-J25-K25-L25-M25-N25-O25-P25</f>
        <v>0</v>
      </c>
    </row>
    <row r="26" spans="1:17" s="6" customFormat="1" ht="17.25" customHeight="1" x14ac:dyDescent="0.2">
      <c r="A26" s="75" t="s">
        <v>24</v>
      </c>
      <c r="B26" s="76"/>
      <c r="C26" s="12">
        <f t="shared" ref="C26:Q26" si="2">SUM(C24:C25)</f>
        <v>0</v>
      </c>
      <c r="D26" s="12">
        <f t="shared" si="2"/>
        <v>0</v>
      </c>
      <c r="E26" s="12">
        <f t="shared" si="2"/>
        <v>0</v>
      </c>
      <c r="F26" s="12">
        <f t="shared" si="2"/>
        <v>0</v>
      </c>
      <c r="G26" s="12">
        <f t="shared" si="2"/>
        <v>0</v>
      </c>
      <c r="H26" s="12">
        <f t="shared" si="2"/>
        <v>0</v>
      </c>
      <c r="I26" s="12">
        <f t="shared" si="2"/>
        <v>0</v>
      </c>
      <c r="J26" s="12">
        <f t="shared" si="2"/>
        <v>0</v>
      </c>
      <c r="K26" s="12">
        <f t="shared" si="2"/>
        <v>0</v>
      </c>
      <c r="L26" s="12">
        <f t="shared" si="2"/>
        <v>0</v>
      </c>
      <c r="M26" s="12">
        <f t="shared" si="2"/>
        <v>0</v>
      </c>
      <c r="N26" s="12">
        <f t="shared" si="2"/>
        <v>0</v>
      </c>
      <c r="O26" s="12">
        <f t="shared" si="2"/>
        <v>0</v>
      </c>
      <c r="P26" s="12">
        <f t="shared" si="2"/>
        <v>0</v>
      </c>
      <c r="Q26" s="12">
        <f t="shared" si="2"/>
        <v>0</v>
      </c>
    </row>
    <row r="27" spans="1:17" s="6" customFormat="1" ht="16.5" customHeight="1" x14ac:dyDescent="0.2">
      <c r="A27" s="48" t="s">
        <v>34</v>
      </c>
      <c r="B27" s="49"/>
      <c r="C27" s="49"/>
      <c r="D27" s="5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s="6" customFormat="1" ht="16.5" customHeight="1" x14ac:dyDescent="0.2">
      <c r="A28" s="40" t="s">
        <v>17</v>
      </c>
      <c r="B28" s="40" t="s">
        <v>18</v>
      </c>
      <c r="C28" s="40" t="s">
        <v>6</v>
      </c>
      <c r="D28" s="40" t="s">
        <v>19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s="8" customFormat="1" ht="17.100000000000001" customHeight="1" x14ac:dyDescent="0.2">
      <c r="A29" s="15">
        <v>1</v>
      </c>
      <c r="B29" s="15" t="s">
        <v>35</v>
      </c>
      <c r="C29" s="16">
        <f>D29/12</f>
        <v>0</v>
      </c>
      <c r="D29" s="25">
        <v>0</v>
      </c>
      <c r="E29" s="16">
        <v>0</v>
      </c>
      <c r="F29" s="16">
        <v>0</v>
      </c>
      <c r="G29" s="16">
        <v>0</v>
      </c>
      <c r="H29" s="16">
        <v>0</v>
      </c>
      <c r="I29" s="16"/>
      <c r="J29" s="16"/>
      <c r="K29" s="16"/>
      <c r="L29" s="16"/>
      <c r="M29" s="16"/>
      <c r="N29" s="16"/>
      <c r="O29" s="16"/>
      <c r="P29" s="16"/>
      <c r="Q29" s="16">
        <f>D29-E29-F29-G29-H29-I29-J29-K29-L29-N29-M29-N29-O29-P29</f>
        <v>0</v>
      </c>
    </row>
    <row r="30" spans="1:17" s="8" customFormat="1" ht="17.100000000000001" customHeight="1" x14ac:dyDescent="0.2">
      <c r="A30" s="15">
        <v>2</v>
      </c>
      <c r="B30" s="15" t="s">
        <v>49</v>
      </c>
      <c r="C30" s="16">
        <f t="shared" ref="C30:C36" si="3">D30/12</f>
        <v>0</v>
      </c>
      <c r="D30" s="25">
        <v>0</v>
      </c>
      <c r="E30" s="16">
        <v>0</v>
      </c>
      <c r="F30" s="16">
        <v>0</v>
      </c>
      <c r="G30" s="16">
        <v>0</v>
      </c>
      <c r="H30" s="16">
        <v>0</v>
      </c>
      <c r="I30" s="16"/>
      <c r="J30" s="16"/>
      <c r="K30" s="16"/>
      <c r="L30" s="16"/>
      <c r="M30" s="16"/>
      <c r="N30" s="16"/>
      <c r="O30" s="16"/>
      <c r="P30" s="16"/>
      <c r="Q30" s="16">
        <f t="shared" ref="Q30:Q36" si="4">D30-E30-F30-G30-H30-I30-J30-K30-L30-N30-M30-N30-O30-P30</f>
        <v>0</v>
      </c>
    </row>
    <row r="31" spans="1:17" s="8" customFormat="1" ht="17.100000000000001" customHeight="1" x14ac:dyDescent="0.2">
      <c r="A31" s="15">
        <v>3</v>
      </c>
      <c r="B31" s="15" t="s">
        <v>7</v>
      </c>
      <c r="C31" s="16">
        <f t="shared" si="3"/>
        <v>0</v>
      </c>
      <c r="D31" s="25">
        <v>0</v>
      </c>
      <c r="E31" s="16">
        <v>0</v>
      </c>
      <c r="F31" s="16">
        <v>0</v>
      </c>
      <c r="G31" s="16">
        <v>0</v>
      </c>
      <c r="H31" s="16">
        <v>0</v>
      </c>
      <c r="I31" s="16"/>
      <c r="J31" s="16"/>
      <c r="K31" s="16"/>
      <c r="L31" s="16"/>
      <c r="M31" s="16"/>
      <c r="N31" s="16"/>
      <c r="O31" s="16"/>
      <c r="P31" s="16"/>
      <c r="Q31" s="16">
        <f t="shared" si="4"/>
        <v>0</v>
      </c>
    </row>
    <row r="32" spans="1:17" s="8" customFormat="1" ht="17.100000000000001" customHeight="1" x14ac:dyDescent="0.2">
      <c r="A32" s="15">
        <v>4</v>
      </c>
      <c r="B32" s="15" t="s">
        <v>36</v>
      </c>
      <c r="C32" s="16">
        <f t="shared" si="3"/>
        <v>0</v>
      </c>
      <c r="D32" s="25">
        <v>0</v>
      </c>
      <c r="E32" s="16">
        <v>0</v>
      </c>
      <c r="F32" s="16">
        <v>0</v>
      </c>
      <c r="G32" s="16">
        <v>0</v>
      </c>
      <c r="H32" s="16">
        <v>0</v>
      </c>
      <c r="I32" s="16"/>
      <c r="J32" s="16"/>
      <c r="K32" s="16"/>
      <c r="L32" s="16"/>
      <c r="M32" s="16"/>
      <c r="N32" s="16"/>
      <c r="O32" s="16"/>
      <c r="P32" s="16"/>
      <c r="Q32" s="16">
        <f t="shared" si="4"/>
        <v>0</v>
      </c>
    </row>
    <row r="33" spans="1:17" s="8" customFormat="1" ht="17.100000000000001" customHeight="1" x14ac:dyDescent="0.2">
      <c r="A33" s="15">
        <v>5</v>
      </c>
      <c r="B33" s="15" t="s">
        <v>37</v>
      </c>
      <c r="C33" s="16">
        <f t="shared" si="3"/>
        <v>0</v>
      </c>
      <c r="D33" s="25">
        <v>0</v>
      </c>
      <c r="E33" s="16">
        <v>0</v>
      </c>
      <c r="F33" s="16">
        <v>0</v>
      </c>
      <c r="G33" s="16">
        <v>0</v>
      </c>
      <c r="H33" s="16">
        <v>0</v>
      </c>
      <c r="I33" s="16"/>
      <c r="J33" s="16"/>
      <c r="K33" s="16"/>
      <c r="L33" s="16"/>
      <c r="M33" s="16"/>
      <c r="N33" s="16"/>
      <c r="O33" s="16"/>
      <c r="P33" s="16"/>
      <c r="Q33" s="16">
        <f t="shared" si="4"/>
        <v>0</v>
      </c>
    </row>
    <row r="34" spans="1:17" s="8" customFormat="1" ht="17.100000000000001" customHeight="1" x14ac:dyDescent="0.2">
      <c r="A34" s="15">
        <v>6</v>
      </c>
      <c r="B34" s="15" t="s">
        <v>38</v>
      </c>
      <c r="C34" s="16">
        <f t="shared" si="3"/>
        <v>0</v>
      </c>
      <c r="D34" s="25">
        <v>0</v>
      </c>
      <c r="E34" s="16">
        <v>0</v>
      </c>
      <c r="F34" s="16">
        <v>0</v>
      </c>
      <c r="G34" s="16">
        <v>0</v>
      </c>
      <c r="H34" s="16">
        <v>0</v>
      </c>
      <c r="I34" s="16"/>
      <c r="J34" s="16"/>
      <c r="K34" s="16"/>
      <c r="L34" s="16"/>
      <c r="M34" s="16"/>
      <c r="N34" s="16"/>
      <c r="O34" s="16"/>
      <c r="P34" s="16"/>
      <c r="Q34" s="16">
        <f t="shared" si="4"/>
        <v>0</v>
      </c>
    </row>
    <row r="35" spans="1:17" s="8" customFormat="1" ht="17.100000000000001" customHeight="1" x14ac:dyDescent="0.2">
      <c r="A35" s="15">
        <v>7</v>
      </c>
      <c r="B35" s="15" t="s">
        <v>39</v>
      </c>
      <c r="C35" s="16">
        <f t="shared" si="3"/>
        <v>0</v>
      </c>
      <c r="D35" s="25">
        <v>0</v>
      </c>
      <c r="E35" s="16">
        <v>0</v>
      </c>
      <c r="F35" s="16">
        <v>0</v>
      </c>
      <c r="G35" s="16">
        <v>0</v>
      </c>
      <c r="H35" s="16">
        <v>0</v>
      </c>
      <c r="I35" s="16"/>
      <c r="J35" s="16"/>
      <c r="K35" s="16"/>
      <c r="L35" s="16"/>
      <c r="M35" s="16"/>
      <c r="N35" s="16"/>
      <c r="O35" s="16"/>
      <c r="P35" s="16"/>
      <c r="Q35" s="16">
        <f t="shared" si="4"/>
        <v>0</v>
      </c>
    </row>
    <row r="36" spans="1:17" s="8" customFormat="1" ht="17.100000000000001" customHeight="1" x14ac:dyDescent="0.2">
      <c r="A36" s="15">
        <v>8</v>
      </c>
      <c r="B36" s="15" t="s">
        <v>50</v>
      </c>
      <c r="C36" s="16">
        <f t="shared" si="3"/>
        <v>0</v>
      </c>
      <c r="D36" s="25">
        <v>0</v>
      </c>
      <c r="E36" s="16">
        <v>0</v>
      </c>
      <c r="F36" s="16">
        <v>0</v>
      </c>
      <c r="G36" s="16">
        <v>0</v>
      </c>
      <c r="H36" s="16">
        <v>0</v>
      </c>
      <c r="I36" s="16"/>
      <c r="J36" s="16"/>
      <c r="K36" s="16"/>
      <c r="L36" s="16"/>
      <c r="M36" s="16"/>
      <c r="N36" s="16"/>
      <c r="O36" s="16"/>
      <c r="P36" s="16"/>
      <c r="Q36" s="16">
        <f t="shared" si="4"/>
        <v>0</v>
      </c>
    </row>
    <row r="37" spans="1:17" s="6" customFormat="1" ht="16.5" customHeight="1" x14ac:dyDescent="0.2">
      <c r="A37" s="43" t="s">
        <v>24</v>
      </c>
      <c r="B37" s="43"/>
      <c r="C37" s="12">
        <f t="shared" ref="C37:Q37" si="5">SUM(C29:C36)</f>
        <v>0</v>
      </c>
      <c r="D37" s="12">
        <f t="shared" si="5"/>
        <v>0</v>
      </c>
      <c r="E37" s="12">
        <f t="shared" si="5"/>
        <v>0</v>
      </c>
      <c r="F37" s="12">
        <f t="shared" si="5"/>
        <v>0</v>
      </c>
      <c r="G37" s="12">
        <f t="shared" si="5"/>
        <v>0</v>
      </c>
      <c r="H37" s="12">
        <f t="shared" si="5"/>
        <v>0</v>
      </c>
      <c r="I37" s="12">
        <f t="shared" si="5"/>
        <v>0</v>
      </c>
      <c r="J37" s="12">
        <f t="shared" si="5"/>
        <v>0</v>
      </c>
      <c r="K37" s="12">
        <f t="shared" si="5"/>
        <v>0</v>
      </c>
      <c r="L37" s="12">
        <f t="shared" si="5"/>
        <v>0</v>
      </c>
      <c r="M37" s="12">
        <f t="shared" si="5"/>
        <v>0</v>
      </c>
      <c r="N37" s="12">
        <f t="shared" si="5"/>
        <v>0</v>
      </c>
      <c r="O37" s="12">
        <f t="shared" si="5"/>
        <v>0</v>
      </c>
      <c r="P37" s="12">
        <f t="shared" si="5"/>
        <v>0</v>
      </c>
      <c r="Q37" s="12">
        <f t="shared" si="5"/>
        <v>0</v>
      </c>
    </row>
    <row r="38" spans="1:17" s="6" customFormat="1" ht="16.5" customHeight="1" x14ac:dyDescent="0.2">
      <c r="A38" s="48" t="s">
        <v>64</v>
      </c>
      <c r="B38" s="49"/>
      <c r="C38" s="49"/>
      <c r="D38" s="50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6" customFormat="1" ht="16.5" customHeight="1" x14ac:dyDescent="0.2">
      <c r="A39" s="40" t="s">
        <v>17</v>
      </c>
      <c r="B39" s="40" t="s">
        <v>18</v>
      </c>
      <c r="C39" s="40" t="s">
        <v>6</v>
      </c>
      <c r="D39" s="40" t="s">
        <v>19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s="8" customFormat="1" ht="17.100000000000001" customHeight="1" x14ac:dyDescent="0.2">
      <c r="A40" s="18">
        <v>1</v>
      </c>
      <c r="B40" s="19" t="s">
        <v>40</v>
      </c>
      <c r="C40" s="13">
        <f>D40/12</f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/>
      <c r="J40" s="13"/>
      <c r="K40" s="13"/>
      <c r="L40" s="13"/>
      <c r="M40" s="13"/>
      <c r="N40" s="13"/>
      <c r="O40" s="13"/>
      <c r="P40" s="13"/>
      <c r="Q40" s="13">
        <f>D40-E40-F40-G40-H40-I40-J40-K40-L40-M40-N40-O40-P40</f>
        <v>0</v>
      </c>
    </row>
    <row r="41" spans="1:17" s="8" customFormat="1" ht="17.100000000000001" customHeight="1" x14ac:dyDescent="0.2">
      <c r="A41" s="18">
        <v>2</v>
      </c>
      <c r="B41" s="19" t="s">
        <v>41</v>
      </c>
      <c r="C41" s="13">
        <f>D41/12</f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/>
      <c r="J41" s="13"/>
      <c r="K41" s="13"/>
      <c r="L41" s="13"/>
      <c r="M41" s="13"/>
      <c r="N41" s="13"/>
      <c r="O41" s="13"/>
      <c r="P41" s="13"/>
      <c r="Q41" s="13">
        <f t="shared" ref="Q41:Q54" si="6">D41-E41-F41-G41-H41-I41-J41-K41-L41-M41-N41-O41-P41</f>
        <v>0</v>
      </c>
    </row>
    <row r="42" spans="1:17" s="8" customFormat="1" ht="17.100000000000001" customHeight="1" x14ac:dyDescent="0.2">
      <c r="A42" s="18">
        <v>3</v>
      </c>
      <c r="B42" s="19" t="s">
        <v>42</v>
      </c>
      <c r="C42" s="13">
        <f t="shared" ref="C42:C54" si="7">D42/12</f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/>
      <c r="J42" s="13"/>
      <c r="K42" s="13"/>
      <c r="L42" s="13"/>
      <c r="M42" s="13"/>
      <c r="N42" s="13"/>
      <c r="O42" s="13"/>
      <c r="P42" s="13"/>
      <c r="Q42" s="13">
        <f t="shared" si="6"/>
        <v>0</v>
      </c>
    </row>
    <row r="43" spans="1:17" s="8" customFormat="1" ht="16.5" customHeight="1" x14ac:dyDescent="0.2">
      <c r="A43" s="18">
        <v>4</v>
      </c>
      <c r="B43" s="19" t="s">
        <v>65</v>
      </c>
      <c r="C43" s="13">
        <f t="shared" si="7"/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/>
      <c r="J43" s="13"/>
      <c r="K43" s="13"/>
      <c r="L43" s="13"/>
      <c r="M43" s="13"/>
      <c r="N43" s="13"/>
      <c r="O43" s="13"/>
      <c r="P43" s="13"/>
      <c r="Q43" s="13">
        <f t="shared" si="6"/>
        <v>0</v>
      </c>
    </row>
    <row r="44" spans="1:17" s="8" customFormat="1" ht="16.5" customHeight="1" x14ac:dyDescent="0.2">
      <c r="A44" s="18">
        <v>5</v>
      </c>
      <c r="B44" s="19" t="s">
        <v>43</v>
      </c>
      <c r="C44" s="13">
        <f t="shared" si="7"/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/>
      <c r="J44" s="13"/>
      <c r="K44" s="13"/>
      <c r="L44" s="13"/>
      <c r="M44" s="13"/>
      <c r="N44" s="13"/>
      <c r="O44" s="13"/>
      <c r="P44" s="13"/>
      <c r="Q44" s="13">
        <f t="shared" si="6"/>
        <v>0</v>
      </c>
    </row>
    <row r="45" spans="1:17" s="8" customFormat="1" ht="17.100000000000001" customHeight="1" x14ac:dyDescent="0.2">
      <c r="A45" s="18">
        <v>6</v>
      </c>
      <c r="B45" s="19" t="s">
        <v>5</v>
      </c>
      <c r="C45" s="13">
        <f t="shared" si="7"/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/>
      <c r="J45" s="13"/>
      <c r="K45" s="13"/>
      <c r="L45" s="13"/>
      <c r="M45" s="13"/>
      <c r="N45" s="13"/>
      <c r="O45" s="13"/>
      <c r="P45" s="13"/>
      <c r="Q45" s="13">
        <f t="shared" si="6"/>
        <v>0</v>
      </c>
    </row>
    <row r="46" spans="1:17" s="8" customFormat="1" ht="17.100000000000001" customHeight="1" x14ac:dyDescent="0.2">
      <c r="A46" s="18">
        <v>7</v>
      </c>
      <c r="B46" s="19" t="s">
        <v>4</v>
      </c>
      <c r="C46" s="13">
        <f t="shared" si="7"/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/>
      <c r="J46" s="13"/>
      <c r="K46" s="13"/>
      <c r="L46" s="13"/>
      <c r="M46" s="13"/>
      <c r="N46" s="13"/>
      <c r="O46" s="13"/>
      <c r="P46" s="13"/>
      <c r="Q46" s="13">
        <f t="shared" si="6"/>
        <v>0</v>
      </c>
    </row>
    <row r="47" spans="1:17" s="8" customFormat="1" ht="16.5" customHeight="1" x14ac:dyDescent="0.2">
      <c r="A47" s="18">
        <v>8</v>
      </c>
      <c r="B47" s="19" t="s">
        <v>2</v>
      </c>
      <c r="C47" s="13">
        <f t="shared" si="7"/>
        <v>0</v>
      </c>
      <c r="D47" s="23">
        <v>0</v>
      </c>
      <c r="E47" s="23">
        <v>0</v>
      </c>
      <c r="F47" s="23">
        <v>0</v>
      </c>
      <c r="G47" s="23">
        <v>0</v>
      </c>
      <c r="H47" s="13">
        <v>0</v>
      </c>
      <c r="I47" s="13"/>
      <c r="J47" s="13"/>
      <c r="K47" s="13"/>
      <c r="L47" s="13"/>
      <c r="M47" s="13"/>
      <c r="N47" s="13"/>
      <c r="O47" s="13"/>
      <c r="P47" s="13"/>
      <c r="Q47" s="13">
        <f t="shared" si="6"/>
        <v>0</v>
      </c>
    </row>
    <row r="48" spans="1:17" s="8" customFormat="1" ht="16.5" customHeight="1" x14ac:dyDescent="0.2">
      <c r="A48" s="18">
        <v>9</v>
      </c>
      <c r="B48" s="19" t="s">
        <v>3</v>
      </c>
      <c r="C48" s="13">
        <f t="shared" si="7"/>
        <v>0</v>
      </c>
      <c r="D48" s="23">
        <v>0</v>
      </c>
      <c r="E48" s="23">
        <v>0</v>
      </c>
      <c r="F48" s="23">
        <v>0</v>
      </c>
      <c r="G48" s="23">
        <v>0</v>
      </c>
      <c r="H48" s="13">
        <v>0</v>
      </c>
      <c r="I48" s="13"/>
      <c r="J48" s="13"/>
      <c r="K48" s="13"/>
      <c r="L48" s="13"/>
      <c r="M48" s="13"/>
      <c r="N48" s="13"/>
      <c r="O48" s="13"/>
      <c r="P48" s="13"/>
      <c r="Q48" s="13">
        <f t="shared" si="6"/>
        <v>0</v>
      </c>
    </row>
    <row r="49" spans="1:17" s="9" customFormat="1" ht="17.100000000000001" customHeight="1" x14ac:dyDescent="0.2">
      <c r="A49" s="18">
        <v>10</v>
      </c>
      <c r="B49" s="19" t="s">
        <v>44</v>
      </c>
      <c r="C49" s="13">
        <f t="shared" si="7"/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/>
      <c r="J49" s="13"/>
      <c r="K49" s="13"/>
      <c r="L49" s="13"/>
      <c r="M49" s="13"/>
      <c r="N49" s="13"/>
      <c r="O49" s="13"/>
      <c r="P49" s="13"/>
      <c r="Q49" s="13">
        <f t="shared" si="6"/>
        <v>0</v>
      </c>
    </row>
    <row r="50" spans="1:17" s="9" customFormat="1" ht="17.100000000000001" customHeight="1" x14ac:dyDescent="0.2">
      <c r="A50" s="18">
        <v>11</v>
      </c>
      <c r="B50" s="19" t="s">
        <v>51</v>
      </c>
      <c r="C50" s="13">
        <f t="shared" si="7"/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/>
      <c r="J50" s="13"/>
      <c r="K50" s="13"/>
      <c r="L50" s="13"/>
      <c r="M50" s="13"/>
      <c r="N50" s="13"/>
      <c r="O50" s="13"/>
      <c r="P50" s="13"/>
      <c r="Q50" s="13">
        <f t="shared" si="6"/>
        <v>0</v>
      </c>
    </row>
    <row r="51" spans="1:17" s="9" customFormat="1" ht="16.5" x14ac:dyDescent="0.2">
      <c r="A51" s="18">
        <v>12</v>
      </c>
      <c r="B51" s="19" t="s">
        <v>63</v>
      </c>
      <c r="C51" s="13">
        <f t="shared" si="7"/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/>
      <c r="J51" s="13"/>
      <c r="K51" s="13"/>
      <c r="L51" s="13"/>
      <c r="M51" s="13"/>
      <c r="N51" s="13"/>
      <c r="O51" s="13"/>
      <c r="P51" s="13"/>
      <c r="Q51" s="13">
        <f t="shared" si="6"/>
        <v>0</v>
      </c>
    </row>
    <row r="52" spans="1:17" s="10" customFormat="1" ht="16.5" x14ac:dyDescent="0.2">
      <c r="A52" s="18">
        <v>13</v>
      </c>
      <c r="B52" s="19" t="s">
        <v>45</v>
      </c>
      <c r="C52" s="13">
        <f t="shared" si="7"/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/>
      <c r="J52" s="13"/>
      <c r="K52" s="13"/>
      <c r="L52" s="13"/>
      <c r="M52" s="13"/>
      <c r="N52" s="13"/>
      <c r="O52" s="13"/>
      <c r="P52" s="13"/>
      <c r="Q52" s="13">
        <f t="shared" si="6"/>
        <v>0</v>
      </c>
    </row>
    <row r="53" spans="1:17" s="10" customFormat="1" ht="16.5" x14ac:dyDescent="0.2">
      <c r="A53" s="18">
        <v>14</v>
      </c>
      <c r="B53" s="19" t="s">
        <v>46</v>
      </c>
      <c r="C53" s="13">
        <f t="shared" si="7"/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/>
      <c r="J53" s="13"/>
      <c r="K53" s="13"/>
      <c r="L53" s="13"/>
      <c r="M53" s="13"/>
      <c r="N53" s="13"/>
      <c r="O53" s="13"/>
      <c r="P53" s="13"/>
      <c r="Q53" s="13">
        <f t="shared" si="6"/>
        <v>0</v>
      </c>
    </row>
    <row r="54" spans="1:17" s="10" customFormat="1" ht="16.5" x14ac:dyDescent="0.2">
      <c r="A54" s="18">
        <v>15</v>
      </c>
      <c r="B54" s="19" t="s">
        <v>66</v>
      </c>
      <c r="C54" s="13">
        <f t="shared" si="7"/>
        <v>0</v>
      </c>
      <c r="D54" s="23">
        <v>0</v>
      </c>
      <c r="E54" s="23">
        <v>0</v>
      </c>
      <c r="F54" s="23">
        <v>0</v>
      </c>
      <c r="G54" s="23">
        <v>0</v>
      </c>
      <c r="H54" s="13">
        <v>0</v>
      </c>
      <c r="I54" s="13"/>
      <c r="J54" s="13"/>
      <c r="K54" s="13"/>
      <c r="L54" s="13"/>
      <c r="M54" s="13"/>
      <c r="N54" s="13"/>
      <c r="O54" s="13"/>
      <c r="P54" s="13"/>
      <c r="Q54" s="13">
        <f t="shared" si="6"/>
        <v>0</v>
      </c>
    </row>
    <row r="55" spans="1:17" s="10" customFormat="1" ht="17.25" customHeight="1" x14ac:dyDescent="0.2">
      <c r="A55" s="43" t="s">
        <v>24</v>
      </c>
      <c r="B55" s="43"/>
      <c r="C55" s="12">
        <f t="shared" ref="C55:Q55" si="8">SUM(C40:C54)</f>
        <v>0</v>
      </c>
      <c r="D55" s="12">
        <f t="shared" si="8"/>
        <v>0</v>
      </c>
      <c r="E55" s="12">
        <f t="shared" si="8"/>
        <v>0</v>
      </c>
      <c r="F55" s="12">
        <f t="shared" si="8"/>
        <v>0</v>
      </c>
      <c r="G55" s="12">
        <f t="shared" si="8"/>
        <v>0</v>
      </c>
      <c r="H55" s="12">
        <f t="shared" si="8"/>
        <v>0</v>
      </c>
      <c r="I55" s="12">
        <f t="shared" si="8"/>
        <v>0</v>
      </c>
      <c r="J55" s="12">
        <f t="shared" si="8"/>
        <v>0</v>
      </c>
      <c r="K55" s="12">
        <f t="shared" si="8"/>
        <v>0</v>
      </c>
      <c r="L55" s="12">
        <f t="shared" si="8"/>
        <v>0</v>
      </c>
      <c r="M55" s="12">
        <f t="shared" si="8"/>
        <v>0</v>
      </c>
      <c r="N55" s="12">
        <f t="shared" si="8"/>
        <v>0</v>
      </c>
      <c r="O55" s="12">
        <f t="shared" si="8"/>
        <v>0</v>
      </c>
      <c r="P55" s="12">
        <f t="shared" si="8"/>
        <v>0</v>
      </c>
      <c r="Q55" s="12">
        <f t="shared" si="8"/>
        <v>0</v>
      </c>
    </row>
    <row r="56" spans="1:17" ht="16.5" x14ac:dyDescent="0.2">
      <c r="A56" s="48" t="s">
        <v>9</v>
      </c>
      <c r="B56" s="49"/>
      <c r="C56" s="49"/>
      <c r="D56" s="50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6.5" x14ac:dyDescent="0.2">
      <c r="A57" s="40" t="s">
        <v>17</v>
      </c>
      <c r="B57" s="40" t="s">
        <v>18</v>
      </c>
      <c r="C57" s="40" t="s">
        <v>6</v>
      </c>
      <c r="D57" s="40" t="s">
        <v>19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s="10" customFormat="1" ht="15.75" x14ac:dyDescent="0.2">
      <c r="A58" s="15">
        <v>1</v>
      </c>
      <c r="B58" s="15" t="s">
        <v>25</v>
      </c>
      <c r="C58" s="16">
        <v>15000</v>
      </c>
      <c r="D58" s="16">
        <v>30000</v>
      </c>
      <c r="E58" s="16">
        <v>0</v>
      </c>
      <c r="F58" s="16">
        <v>0</v>
      </c>
      <c r="G58" s="16">
        <v>13050.52</v>
      </c>
      <c r="H58" s="16">
        <v>14847.67</v>
      </c>
      <c r="I58" s="16"/>
      <c r="J58" s="16"/>
      <c r="K58" s="16"/>
      <c r="L58" s="16"/>
      <c r="M58" s="16"/>
      <c r="N58" s="16"/>
      <c r="O58" s="16"/>
      <c r="P58" s="16"/>
      <c r="Q58" s="16">
        <f>D58-E58-F58-G58-H58-I58-J58-K58-L58-M58-N58-O58-P58</f>
        <v>2101.8099999999995</v>
      </c>
    </row>
    <row r="59" spans="1:17" s="10" customFormat="1" ht="31.5" x14ac:dyDescent="0.2">
      <c r="A59" s="15">
        <v>2</v>
      </c>
      <c r="B59" s="17" t="s">
        <v>60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/>
      <c r="J59" s="16"/>
      <c r="K59" s="16"/>
      <c r="L59" s="16"/>
      <c r="M59" s="16"/>
      <c r="N59" s="16"/>
      <c r="O59" s="16"/>
      <c r="P59" s="16"/>
      <c r="Q59" s="16">
        <f t="shared" ref="Q59:Q65" si="9">D59-E59-F59-G59-H59-I59-J59-K59-L59-M59-N59-O59-P59</f>
        <v>0</v>
      </c>
    </row>
    <row r="60" spans="1:17" s="10" customFormat="1" ht="15.75" x14ac:dyDescent="0.2">
      <c r="A60" s="15">
        <v>3</v>
      </c>
      <c r="B60" s="17" t="s">
        <v>52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/>
      <c r="J60" s="16"/>
      <c r="K60" s="16"/>
      <c r="L60" s="16"/>
      <c r="M60" s="16"/>
      <c r="N60" s="16"/>
      <c r="O60" s="16"/>
      <c r="P60" s="16"/>
      <c r="Q60" s="16">
        <f t="shared" si="9"/>
        <v>0</v>
      </c>
    </row>
    <row r="61" spans="1:17" s="10" customFormat="1" ht="15.75" x14ac:dyDescent="0.2">
      <c r="A61" s="15">
        <v>4</v>
      </c>
      <c r="B61" s="17" t="s">
        <v>26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/>
      <c r="J61" s="16"/>
      <c r="K61" s="16"/>
      <c r="L61" s="16"/>
      <c r="M61" s="16"/>
      <c r="N61" s="16"/>
      <c r="O61" s="16"/>
      <c r="P61" s="16"/>
      <c r="Q61" s="16">
        <f t="shared" si="9"/>
        <v>0</v>
      </c>
    </row>
    <row r="62" spans="1:17" s="10" customFormat="1" ht="15.75" x14ac:dyDescent="0.2">
      <c r="A62" s="15">
        <v>5</v>
      </c>
      <c r="B62" s="17" t="s">
        <v>58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/>
      <c r="J62" s="16"/>
      <c r="K62" s="16"/>
      <c r="L62" s="16"/>
      <c r="M62" s="16"/>
      <c r="N62" s="16"/>
      <c r="O62" s="16"/>
      <c r="P62" s="16"/>
      <c r="Q62" s="16">
        <f t="shared" si="9"/>
        <v>0</v>
      </c>
    </row>
    <row r="63" spans="1:17" s="10" customFormat="1" ht="15.75" x14ac:dyDescent="0.2">
      <c r="A63" s="15">
        <v>6</v>
      </c>
      <c r="B63" s="17" t="s">
        <v>10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/>
      <c r="J63" s="16"/>
      <c r="K63" s="16"/>
      <c r="L63" s="16"/>
      <c r="M63" s="16"/>
      <c r="N63" s="16"/>
      <c r="O63" s="16"/>
      <c r="P63" s="16"/>
      <c r="Q63" s="16">
        <f t="shared" si="9"/>
        <v>0</v>
      </c>
    </row>
    <row r="64" spans="1:17" s="10" customFormat="1" ht="15.75" x14ac:dyDescent="0.2">
      <c r="A64" s="15">
        <v>7</v>
      </c>
      <c r="B64" s="17" t="s">
        <v>27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/>
      <c r="J64" s="16"/>
      <c r="K64" s="16"/>
      <c r="L64" s="16"/>
      <c r="M64" s="16"/>
      <c r="N64" s="16"/>
      <c r="O64" s="16"/>
      <c r="P64" s="16"/>
      <c r="Q64" s="16">
        <f t="shared" si="9"/>
        <v>0</v>
      </c>
    </row>
    <row r="65" spans="1:17" s="10" customFormat="1" ht="30.75" customHeight="1" x14ac:dyDescent="0.2">
      <c r="A65" s="15">
        <v>8</v>
      </c>
      <c r="B65" s="15" t="s">
        <v>62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/>
      <c r="J65" s="16"/>
      <c r="K65" s="16"/>
      <c r="L65" s="16"/>
      <c r="M65" s="16"/>
      <c r="N65" s="16"/>
      <c r="O65" s="16"/>
      <c r="P65" s="16"/>
      <c r="Q65" s="16">
        <f t="shared" si="9"/>
        <v>0</v>
      </c>
    </row>
    <row r="66" spans="1:17" ht="16.5" x14ac:dyDescent="0.2">
      <c r="A66" s="43" t="s">
        <v>24</v>
      </c>
      <c r="B66" s="43"/>
      <c r="C66" s="21">
        <f t="shared" ref="C66:Q66" si="10">SUM(C58:C65)</f>
        <v>15000</v>
      </c>
      <c r="D66" s="12">
        <f t="shared" si="10"/>
        <v>30000</v>
      </c>
      <c r="E66" s="21">
        <f t="shared" si="10"/>
        <v>0</v>
      </c>
      <c r="F66" s="21">
        <f t="shared" si="10"/>
        <v>0</v>
      </c>
      <c r="G66" s="21">
        <f t="shared" si="10"/>
        <v>13050.52</v>
      </c>
      <c r="H66" s="21">
        <f t="shared" si="10"/>
        <v>14847.67</v>
      </c>
      <c r="I66" s="21">
        <f t="shared" si="10"/>
        <v>0</v>
      </c>
      <c r="J66" s="21">
        <f t="shared" si="10"/>
        <v>0</v>
      </c>
      <c r="K66" s="21">
        <f t="shared" si="10"/>
        <v>0</v>
      </c>
      <c r="L66" s="21">
        <f t="shared" si="10"/>
        <v>0</v>
      </c>
      <c r="M66" s="21">
        <f t="shared" si="10"/>
        <v>0</v>
      </c>
      <c r="N66" s="21">
        <f t="shared" si="10"/>
        <v>0</v>
      </c>
      <c r="O66" s="21">
        <f t="shared" si="10"/>
        <v>0</v>
      </c>
      <c r="P66" s="21">
        <f t="shared" si="10"/>
        <v>0</v>
      </c>
      <c r="Q66" s="21">
        <f t="shared" si="10"/>
        <v>2101.8099999999995</v>
      </c>
    </row>
    <row r="67" spans="1:17" ht="16.5" x14ac:dyDescent="0.2">
      <c r="A67" s="48" t="s">
        <v>8</v>
      </c>
      <c r="B67" s="49"/>
      <c r="C67" s="49"/>
      <c r="D67" s="50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6.5" x14ac:dyDescent="0.2">
      <c r="A68" s="40" t="s">
        <v>17</v>
      </c>
      <c r="B68" s="40" t="s">
        <v>18</v>
      </c>
      <c r="C68" s="40" t="s">
        <v>6</v>
      </c>
      <c r="D68" s="40" t="s">
        <v>19</v>
      </c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10" customFormat="1" ht="15.75" x14ac:dyDescent="0.2">
      <c r="A69" s="15">
        <v>1</v>
      </c>
      <c r="B69" s="15" t="s">
        <v>47</v>
      </c>
      <c r="C69" s="16">
        <f>D69/12</f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/>
      <c r="J69" s="16"/>
      <c r="K69" s="16"/>
      <c r="L69" s="16"/>
      <c r="M69" s="16"/>
      <c r="N69" s="16"/>
      <c r="O69" s="16"/>
      <c r="P69" s="16"/>
      <c r="Q69" s="16">
        <f>D69-E69-F69-G69-H69-I69-J69-K69-L69-M69-N69-O69-P69</f>
        <v>0</v>
      </c>
    </row>
    <row r="70" spans="1:17" ht="16.5" x14ac:dyDescent="0.2">
      <c r="A70" s="43" t="s">
        <v>24</v>
      </c>
      <c r="B70" s="43"/>
      <c r="C70" s="21">
        <f t="shared" ref="C70:Q70" si="11">SUM(C69)</f>
        <v>0</v>
      </c>
      <c r="D70" s="12">
        <f t="shared" si="11"/>
        <v>0</v>
      </c>
      <c r="E70" s="21">
        <f t="shared" si="11"/>
        <v>0</v>
      </c>
      <c r="F70" s="21">
        <f t="shared" si="11"/>
        <v>0</v>
      </c>
      <c r="G70" s="21">
        <f t="shared" si="11"/>
        <v>0</v>
      </c>
      <c r="H70" s="21">
        <f t="shared" si="11"/>
        <v>0</v>
      </c>
      <c r="I70" s="21">
        <f t="shared" si="11"/>
        <v>0</v>
      </c>
      <c r="J70" s="21">
        <f t="shared" si="11"/>
        <v>0</v>
      </c>
      <c r="K70" s="21">
        <f t="shared" si="11"/>
        <v>0</v>
      </c>
      <c r="L70" s="21">
        <f t="shared" si="11"/>
        <v>0</v>
      </c>
      <c r="M70" s="21">
        <f t="shared" si="11"/>
        <v>0</v>
      </c>
      <c r="N70" s="21">
        <f t="shared" si="11"/>
        <v>0</v>
      </c>
      <c r="O70" s="21">
        <f t="shared" si="11"/>
        <v>0</v>
      </c>
      <c r="P70" s="21">
        <f t="shared" si="11"/>
        <v>0</v>
      </c>
      <c r="Q70" s="21">
        <f t="shared" si="11"/>
        <v>0</v>
      </c>
    </row>
    <row r="71" spans="1:17" ht="16.5" x14ac:dyDescent="0.2">
      <c r="A71" s="48" t="s">
        <v>28</v>
      </c>
      <c r="B71" s="49"/>
      <c r="C71" s="49"/>
      <c r="D71" s="50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ht="16.5" x14ac:dyDescent="0.2">
      <c r="A72" s="40" t="s">
        <v>17</v>
      </c>
      <c r="B72" s="40" t="s">
        <v>18</v>
      </c>
      <c r="C72" s="40" t="s">
        <v>6</v>
      </c>
      <c r="D72" s="40" t="s">
        <v>19</v>
      </c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s="10" customFormat="1" ht="21" customHeight="1" x14ac:dyDescent="0.2">
      <c r="A73" s="15">
        <v>5</v>
      </c>
      <c r="B73" s="15" t="s">
        <v>48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/>
      <c r="J73" s="16"/>
      <c r="K73" s="16"/>
      <c r="L73" s="16"/>
      <c r="M73" s="16"/>
      <c r="N73" s="16"/>
      <c r="O73" s="16"/>
      <c r="P73" s="16"/>
      <c r="Q73" s="16">
        <f>D73-E73-F73-G73-H73-I73-J73-K73-L73-M73-N73-O73-P73</f>
        <v>0</v>
      </c>
    </row>
    <row r="74" spans="1:17" ht="16.5" x14ac:dyDescent="0.2">
      <c r="A74" s="43" t="s">
        <v>24</v>
      </c>
      <c r="B74" s="43"/>
      <c r="C74" s="21">
        <f t="shared" ref="C74:Q74" si="12">SUM(C73)</f>
        <v>0</v>
      </c>
      <c r="D74" s="12">
        <f t="shared" si="12"/>
        <v>0</v>
      </c>
      <c r="E74" s="21">
        <f t="shared" si="12"/>
        <v>0</v>
      </c>
      <c r="F74" s="21">
        <f t="shared" si="12"/>
        <v>0</v>
      </c>
      <c r="G74" s="21">
        <f t="shared" si="12"/>
        <v>0</v>
      </c>
      <c r="H74" s="21">
        <f t="shared" si="12"/>
        <v>0</v>
      </c>
      <c r="I74" s="21">
        <f t="shared" si="12"/>
        <v>0</v>
      </c>
      <c r="J74" s="21">
        <f t="shared" si="12"/>
        <v>0</v>
      </c>
      <c r="K74" s="21">
        <f t="shared" si="12"/>
        <v>0</v>
      </c>
      <c r="L74" s="21">
        <f t="shared" si="12"/>
        <v>0</v>
      </c>
      <c r="M74" s="21">
        <f t="shared" si="12"/>
        <v>0</v>
      </c>
      <c r="N74" s="21">
        <f t="shared" si="12"/>
        <v>0</v>
      </c>
      <c r="O74" s="21">
        <f t="shared" si="12"/>
        <v>0</v>
      </c>
      <c r="P74" s="21">
        <f t="shared" si="12"/>
        <v>0</v>
      </c>
      <c r="Q74" s="21">
        <f t="shared" si="12"/>
        <v>0</v>
      </c>
    </row>
    <row r="75" spans="1:17" ht="17.25" thickBot="1" x14ac:dyDescent="0.25">
      <c r="A75" s="44" t="s">
        <v>29</v>
      </c>
      <c r="B75" s="45"/>
      <c r="C75" s="7">
        <f>D75/2</f>
        <v>17500</v>
      </c>
      <c r="D75" s="7">
        <f>D21+D26+D37+D55+D66+D70+D74</f>
        <v>35000</v>
      </c>
      <c r="E75" s="7">
        <f t="shared" ref="E75:Q75" si="13">E21+E26+E37+E55+E66+E70+E74</f>
        <v>0</v>
      </c>
      <c r="F75" s="7">
        <f t="shared" si="13"/>
        <v>0</v>
      </c>
      <c r="G75" s="7">
        <f t="shared" si="13"/>
        <v>14616.5</v>
      </c>
      <c r="H75" s="7">
        <f t="shared" si="13"/>
        <v>18281.689999999999</v>
      </c>
      <c r="I75" s="7">
        <f t="shared" si="13"/>
        <v>0</v>
      </c>
      <c r="J75" s="7">
        <f t="shared" si="13"/>
        <v>0</v>
      </c>
      <c r="K75" s="7">
        <f t="shared" si="13"/>
        <v>0</v>
      </c>
      <c r="L75" s="7">
        <f t="shared" si="13"/>
        <v>0</v>
      </c>
      <c r="M75" s="7">
        <f t="shared" si="13"/>
        <v>0</v>
      </c>
      <c r="N75" s="7">
        <f t="shared" si="13"/>
        <v>0</v>
      </c>
      <c r="O75" s="7">
        <f t="shared" si="13"/>
        <v>0</v>
      </c>
      <c r="P75" s="7">
        <f t="shared" si="13"/>
        <v>0</v>
      </c>
      <c r="Q75" s="7">
        <f t="shared" si="13"/>
        <v>2101.8099999999995</v>
      </c>
    </row>
    <row r="76" spans="1:17" ht="13.5" thickBot="1" x14ac:dyDescent="0.25">
      <c r="A76" s="46" t="s">
        <v>0</v>
      </c>
      <c r="B76" s="47"/>
      <c r="C76" s="4">
        <f>C75/40</f>
        <v>437.5</v>
      </c>
      <c r="D76" s="4">
        <f>D75/40</f>
        <v>875</v>
      </c>
      <c r="E76" s="4">
        <f t="shared" ref="E76:P76" si="14">E75/40</f>
        <v>0</v>
      </c>
      <c r="F76" s="4">
        <f t="shared" si="14"/>
        <v>0</v>
      </c>
      <c r="G76" s="4">
        <f t="shared" si="14"/>
        <v>365.41250000000002</v>
      </c>
      <c r="H76" s="4">
        <f t="shared" si="14"/>
        <v>457.04224999999997</v>
      </c>
      <c r="I76" s="4">
        <f t="shared" si="14"/>
        <v>0</v>
      </c>
      <c r="J76" s="4">
        <f t="shared" si="14"/>
        <v>0</v>
      </c>
      <c r="K76" s="4">
        <f t="shared" si="14"/>
        <v>0</v>
      </c>
      <c r="L76" s="4">
        <f t="shared" si="14"/>
        <v>0</v>
      </c>
      <c r="M76" s="4">
        <f t="shared" si="14"/>
        <v>0</v>
      </c>
      <c r="N76" s="4">
        <f t="shared" si="14"/>
        <v>0</v>
      </c>
      <c r="O76" s="4">
        <f t="shared" si="14"/>
        <v>0</v>
      </c>
      <c r="P76" s="4">
        <f t="shared" si="14"/>
        <v>0</v>
      </c>
      <c r="Q76" s="4">
        <f>Q75/40</f>
        <v>52.545249999999989</v>
      </c>
    </row>
    <row r="77" spans="1:17" ht="17.25" thickBot="1" x14ac:dyDescent="0.35">
      <c r="A77" s="41" t="s">
        <v>83</v>
      </c>
      <c r="B77" s="42"/>
      <c r="C77" s="36"/>
      <c r="D77" s="36"/>
      <c r="E77" s="36">
        <v>0</v>
      </c>
      <c r="F77" s="36">
        <v>0</v>
      </c>
      <c r="G77" s="36">
        <v>0</v>
      </c>
      <c r="H77" s="36">
        <v>0</v>
      </c>
      <c r="I77" s="36"/>
      <c r="J77" s="36"/>
      <c r="K77" s="36"/>
      <c r="L77" s="36"/>
      <c r="M77" s="36"/>
      <c r="N77" s="36"/>
      <c r="O77" s="36"/>
      <c r="P77" s="36"/>
      <c r="Q77" s="37">
        <f>SUM(E77:P77)</f>
        <v>0</v>
      </c>
    </row>
  </sheetData>
  <mergeCells count="23">
    <mergeCell ref="A71:D71"/>
    <mergeCell ref="A74:B74"/>
    <mergeCell ref="A75:B75"/>
    <mergeCell ref="A76:B76"/>
    <mergeCell ref="A77:B77"/>
    <mergeCell ref="A70:B70"/>
    <mergeCell ref="A8:D8"/>
    <mergeCell ref="A21:B21"/>
    <mergeCell ref="A22:B22"/>
    <mergeCell ref="A26:B26"/>
    <mergeCell ref="A27:D27"/>
    <mergeCell ref="A37:B37"/>
    <mergeCell ref="A38:D38"/>
    <mergeCell ref="A55:B55"/>
    <mergeCell ref="A56:D56"/>
    <mergeCell ref="A66:B66"/>
    <mergeCell ref="A67:D67"/>
    <mergeCell ref="B3:D4"/>
    <mergeCell ref="A5:D5"/>
    <mergeCell ref="E5:Q5"/>
    <mergeCell ref="A6:D6"/>
    <mergeCell ref="E6:Q7"/>
    <mergeCell ref="A7:D7"/>
  </mergeCells>
  <pageMargins left="0.51181102362204722" right="0.51181102362204722" top="0.39370078740157483" bottom="0.39370078740157483" header="0.31496062992125984" footer="0.31496062992125984"/>
  <pageSetup paperSize="9" scale="6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MUNICIPAL 2020</vt:lpstr>
      <vt:lpstr>FEDERAL 2020</vt:lpstr>
      <vt:lpstr>REPROGRAMAÇÃO 2020</vt:lpstr>
      <vt:lpstr>'FEDERAL 2020'!Area_de_impressao</vt:lpstr>
      <vt:lpstr>'MUNICIPAL 2020'!Area_de_impressao</vt:lpstr>
      <vt:lpstr>'REPROGRAMAÇÃO 2020'!Area_de_impressao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Sérgio</dc:creator>
  <cp:lastModifiedBy>Usuario</cp:lastModifiedBy>
  <cp:lastPrinted>2020-04-28T17:33:21Z</cp:lastPrinted>
  <dcterms:created xsi:type="dcterms:W3CDTF">2015-09-23T19:51:11Z</dcterms:created>
  <dcterms:modified xsi:type="dcterms:W3CDTF">2020-05-12T18:54:44Z</dcterms:modified>
</cp:coreProperties>
</file>