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 activeTab="1"/>
  </bookViews>
  <sheets>
    <sheet name="DEMONSTRATIVO" sheetId="1" r:id="rId1"/>
    <sheet name="COMPROVANTE 2016" sheetId="4" r:id="rId2"/>
  </sheets>
  <calcPr calcId="145621"/>
</workbook>
</file>

<file path=xl/calcChain.xml><?xml version="1.0" encoding="utf-8"?>
<calcChain xmlns="http://schemas.openxmlformats.org/spreadsheetml/2006/main">
  <c r="A29" i="4" l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27" i="4"/>
  <c r="A28" i="4" s="1"/>
  <c r="A26" i="4"/>
  <c r="E896" i="4"/>
  <c r="E894" i="4"/>
  <c r="E823" i="4"/>
  <c r="E790" i="4"/>
  <c r="E780" i="4"/>
  <c r="E779" i="4"/>
  <c r="E691" i="4"/>
  <c r="E690" i="4"/>
  <c r="E689" i="4"/>
  <c r="E611" i="4"/>
  <c r="E604" i="4"/>
  <c r="E593" i="4"/>
  <c r="E543" i="4"/>
  <c r="E539" i="4"/>
  <c r="E528" i="4"/>
  <c r="E508" i="4"/>
  <c r="I46" i="1"/>
  <c r="I36" i="1"/>
  <c r="I47" i="1" s="1"/>
</calcChain>
</file>

<file path=xl/sharedStrings.xml><?xml version="1.0" encoding="utf-8"?>
<sst xmlns="http://schemas.openxmlformats.org/spreadsheetml/2006/main" count="1873" uniqueCount="829">
  <si>
    <t xml:space="preserve">DEMONSTRATIVO INTEGRAL DAS RECEITAS E DESPESAS </t>
  </si>
  <si>
    <r>
      <t xml:space="preserve">CNPJ: </t>
    </r>
    <r>
      <rPr>
        <b/>
        <sz val="10"/>
        <rFont val="Arial"/>
        <family val="2"/>
      </rPr>
      <t>35.797.364/0030-63</t>
    </r>
  </si>
  <si>
    <r>
      <t xml:space="preserve">RESPONSÁVEL PELA ENTIDADE: </t>
    </r>
    <r>
      <rPr>
        <b/>
        <sz val="11"/>
        <color indexed="8"/>
        <rFont val="Calibri"/>
        <family val="2"/>
      </rPr>
      <t>Solange Rodrigues Peixoto</t>
    </r>
  </si>
  <si>
    <t>DOCUMENTO</t>
  </si>
  <si>
    <t>DATA</t>
  </si>
  <si>
    <t xml:space="preserve">VIGÊNCIA </t>
  </si>
  <si>
    <t>VALOR R$</t>
  </si>
  <si>
    <t>DEMOSTRATIVO DOS REPASSES PUBLICOS RECEBIDOS</t>
  </si>
  <si>
    <t>ORIGEM DOS RECURSOS</t>
  </si>
  <si>
    <t>VALORES PREVISTOS - R$</t>
  </si>
  <si>
    <t>DOC. DE CRÉDITO Nº</t>
  </si>
  <si>
    <t>VALORES REPASSADOS - R$</t>
  </si>
  <si>
    <t>TOTAL</t>
  </si>
  <si>
    <t>RECURSOS PRÓPRIOS APLICADOS PELA ENTIDADE</t>
  </si>
  <si>
    <t>DEMONSTRATIVO DAS DESPESAS REALIZADAS</t>
  </si>
  <si>
    <t>CATEGORIA OU FINALIDAE DA DESPESA</t>
  </si>
  <si>
    <t>PERIODO DE REALIZAÇÃO</t>
  </si>
  <si>
    <t>ORIGEM DO RECURSO</t>
  </si>
  <si>
    <t>VALOR APLICADO R$</t>
  </si>
  <si>
    <t>TOTAL DAS DESPESAS</t>
  </si>
  <si>
    <t>RECURSOS PÚBLICO NÃO APLICADO</t>
  </si>
  <si>
    <t>VALOR DEVOLVIDO AO ORGÃO CONVENETE</t>
  </si>
  <si>
    <t>VALOR AUTORIZADO PARA APLICAÇÃO NO EXERCÍCIO SEGUINTE</t>
  </si>
  <si>
    <t>Parecer do Conselho Fiscal.</t>
  </si>
  <si>
    <t>__________________________________________________</t>
  </si>
  <si>
    <t>SOLANGE RODRIGUES PEIXOTO</t>
  </si>
  <si>
    <t>Coordenadora</t>
  </si>
  <si>
    <t>Membros do Conselho Fiscal</t>
  </si>
  <si>
    <t xml:space="preserve">                      Antonio Luis Parkinson de Castro</t>
  </si>
  <si>
    <t>DANIEL BERSELLI MARINHO</t>
  </si>
  <si>
    <t>Firmino Mauro Custódio</t>
  </si>
  <si>
    <t>CPF: 272.163.018-03</t>
  </si>
  <si>
    <t>RELAÇÃO DE PAGAMENTOS EFETUADOS</t>
  </si>
  <si>
    <r>
      <t>ENTIDADE:</t>
    </r>
    <r>
      <rPr>
        <b/>
        <sz val="11"/>
        <rFont val="Arial"/>
        <family val="2"/>
      </rPr>
      <t xml:space="preserve"> ALDEIAS INFANTIS SOS BRASIL </t>
    </r>
  </si>
  <si>
    <r>
      <t xml:space="preserve">CNPJ: </t>
    </r>
    <r>
      <rPr>
        <b/>
        <sz val="11"/>
        <rFont val="Arial"/>
        <family val="2"/>
      </rPr>
      <t>35.797.364/0030-63</t>
    </r>
  </si>
  <si>
    <r>
      <t xml:space="preserve">ENDEREÇO ESCRITÓRIO ADMINISTRATIVO:  </t>
    </r>
    <r>
      <rPr>
        <b/>
        <sz val="11"/>
        <rFont val="Arial"/>
        <family val="2"/>
      </rPr>
      <t>AV 40 - 537 - VILA OPERARIA - RIO CLARO - CEP 13.504-140</t>
    </r>
  </si>
  <si>
    <t>convênio.</t>
  </si>
  <si>
    <t>Nº ORDEM</t>
  </si>
  <si>
    <t>DATA DO DOCUMENTO</t>
  </si>
  <si>
    <t>ESPÉCIE DE DOCUMENTO (NF/RECIBO)</t>
  </si>
  <si>
    <t>NATUREZA DA DESPESA</t>
  </si>
  <si>
    <t>DANIELA NASCIMENTO DE OLIVEIRA BARBETA</t>
  </si>
  <si>
    <t>MINISTÉRIO DA FAZENDA - DARF</t>
  </si>
  <si>
    <t>PADARIA VILA ALEMÃ LTDA</t>
  </si>
  <si>
    <t>FABIO PEREIRA DE OLIVEIRA</t>
  </si>
  <si>
    <t>ANTONIO CARLOS BASSO RIO CLARO</t>
  </si>
  <si>
    <t>ANDRE LUCIANO GUARNIERI</t>
  </si>
  <si>
    <t>LOJAS TANGER LTDA</t>
  </si>
  <si>
    <t>MISTRINELLI COMERCIO DE TINTAS LTDA</t>
  </si>
  <si>
    <t>SIETHOSP - SINDICATO DOS EMPREGADOS PIRACICABA</t>
  </si>
  <si>
    <t>CND 27 COMERCIO DE UTILIDADES LTDA</t>
  </si>
  <si>
    <t>DORIVAL CONTATTO &amp; CIA LTDA</t>
  </si>
  <si>
    <t>ALFREDO DE OLIVEIRA NETO ME</t>
  </si>
  <si>
    <t>UNIMED</t>
  </si>
  <si>
    <t>CR8 COM DE MÓVEIS PARA ESCR LOJAS PLANELADOS LTDA</t>
  </si>
  <si>
    <t>Covabra Supermercados Ltda 04</t>
  </si>
  <si>
    <t>NAIDIG &amp; RODRIGUES LTDA EPP</t>
  </si>
  <si>
    <t>VANDERLEIA R. M. ALVES RIO CLARO ME</t>
  </si>
  <si>
    <t>A.M. DIGITAL KOLOR LTDA ME</t>
  </si>
  <si>
    <t>MINIST. PREVIDENCIA E ASSISTENCIA SOCIAL - GPS</t>
  </si>
  <si>
    <t>HENRIQUE CONTATO JUNIOR RIO CLARO ME</t>
  </si>
  <si>
    <t>MINISTERIO DA FAZENDA - DARF</t>
  </si>
  <si>
    <t>JUSEVAL A.BAUNGARTNER RIO CLARO LTDA</t>
  </si>
  <si>
    <t>PIS S/13º Salário</t>
  </si>
  <si>
    <t>Luiz Eduardo Thome Agostinho Vestuário ME</t>
  </si>
  <si>
    <t>GIOVANNY DIAS MARTINS ME</t>
  </si>
  <si>
    <t>Kalunga Com. E Ind. Gráfica Ltda</t>
  </si>
  <si>
    <t>Solange Rodrigues Peixoto</t>
  </si>
  <si>
    <t>recebidos para manutenção. Os documentos abaixo relacionados correspondem ao valor comprovado no periodo, para a execução do referido</t>
  </si>
  <si>
    <t xml:space="preserve">VALOR </t>
  </si>
  <si>
    <t>GLAUCIA EGEA BARBOSA</t>
  </si>
  <si>
    <t>FELIPE BARBOSA</t>
  </si>
  <si>
    <t>LUIZ EDUARDO THOME AGOSTINHO VESTUÁRIO ME</t>
  </si>
  <si>
    <t>JOAR INDUSTRIA METALURGICA LTDA ME</t>
  </si>
  <si>
    <t>ANA PAULA SOARES DE GODOY ME</t>
  </si>
  <si>
    <t>COMERCIAL ELETRO PEREZ LTDA EPP</t>
  </si>
  <si>
    <t>EXTINRIO EQUIPAMENTOS CONTRA INCÊNDIO EIRELI EPP</t>
  </si>
  <si>
    <t>ROSANGELA CLEMENTE NECHAR RIO CLARO</t>
  </si>
  <si>
    <t>NEDIVAL PASETTO &amp; CIA LTDA</t>
  </si>
  <si>
    <t>EXERCÍCIO 2016</t>
  </si>
  <si>
    <r>
      <t xml:space="preserve">ÓRGÃO CONCESSO: </t>
    </r>
    <r>
      <rPr>
        <b/>
        <sz val="11"/>
        <color indexed="8"/>
        <rFont val="Calibri"/>
        <family val="2"/>
      </rPr>
      <t>Prefeitura Municipal de Rio Claro - Fundo Municipal de Assistência Social</t>
    </r>
  </si>
  <si>
    <r>
      <t xml:space="preserve">TIPO DE CONCESSÃO: </t>
    </r>
    <r>
      <rPr>
        <b/>
        <sz val="11"/>
        <color indexed="8"/>
        <rFont val="Calibri"/>
        <family val="2"/>
      </rPr>
      <t>Subvenção Social ou Auxilio</t>
    </r>
  </si>
  <si>
    <r>
      <t>LEI(S) AUTORIZADORA(S):</t>
    </r>
    <r>
      <rPr>
        <b/>
        <sz val="10"/>
        <rFont val="Arial"/>
        <family val="2"/>
      </rPr>
      <t xml:space="preserve"> 4.935/2016</t>
    </r>
  </si>
  <si>
    <r>
      <t xml:space="preserve">OBJETO: </t>
    </r>
    <r>
      <rPr>
        <b/>
        <sz val="11"/>
        <color indexed="8"/>
        <rFont val="Calibri"/>
        <family val="2"/>
      </rPr>
      <t>Concessão de Subvenção Social Destinadas ao Custeio da Entidade Beneficiaria e Desempenho das Atividades Afins.</t>
    </r>
  </si>
  <si>
    <r>
      <t xml:space="preserve">EXERCÍCIO: </t>
    </r>
    <r>
      <rPr>
        <b/>
        <sz val="11"/>
        <color indexed="8"/>
        <rFont val="Calibri"/>
        <family val="2"/>
      </rPr>
      <t>04/01/2016 à 31/12/2016</t>
    </r>
  </si>
  <si>
    <r>
      <t xml:space="preserve">ENTIDADE BENEFICENTE: </t>
    </r>
    <r>
      <rPr>
        <b/>
        <sz val="11"/>
        <color indexed="8"/>
        <rFont val="Calibri"/>
        <family val="2"/>
      </rPr>
      <t>Aldeias Infantis SOS Brasil</t>
    </r>
  </si>
  <si>
    <r>
      <t xml:space="preserve">ENDEREÇO/CEP: </t>
    </r>
    <r>
      <rPr>
        <b/>
        <sz val="11"/>
        <color indexed="8"/>
        <rFont val="Calibri"/>
        <family val="2"/>
      </rPr>
      <t>Av 40 - 537 - Vila Operaria - Rio Claro / SP - CEP 13.504-140</t>
    </r>
  </si>
  <si>
    <t>Convênio nº 078/2016</t>
  </si>
  <si>
    <t>04/01/2016 a 31/12/2016</t>
  </si>
  <si>
    <t>Aditamento</t>
  </si>
  <si>
    <t>MUNICIPAL</t>
  </si>
  <si>
    <t>RECEITA COM APLICAÇÕES FINANCEIRAS DOS REPASSES PÚBLICOS</t>
  </si>
  <si>
    <t>O signatário, na qualidade de representante, da entidade conveniada: ALDEIAS INFANTIS SOS BRASIL, vem indicar, na forma abaixo detalhada, a aplicação dos recursos recebidos no exercicio supra mencionado, na importancia total de R$ 1.110.431,87 (Hum Milhão, Cento e Dez Mil, Quatrocentos Trinta e Um Reais, Oitenta e Sete Centavos).</t>
  </si>
  <si>
    <t>Material de Consumo - Custeio</t>
  </si>
  <si>
    <t xml:space="preserve">Recursos Humanos </t>
  </si>
  <si>
    <t>(2) Verba: MUNICIPAL</t>
  </si>
  <si>
    <t>Declaro(amos), na qualidade de responsável(is) pela entidade supra epigrafada, sob as penas da Lei, que a despesa relacionada comprova a exata aplicação dos recursos recebidos para os fins indicados, conforme programa de trabalho aprovado, proposto ao Órgão convenente.</t>
  </si>
  <si>
    <t xml:space="preserve"> Rio Claro 30 de Janeiro 2017</t>
  </si>
  <si>
    <t>Camille Curi</t>
  </si>
  <si>
    <t>CPF: 718.343.467-20</t>
  </si>
  <si>
    <t>José Ricardo de Moraes Pinto</t>
  </si>
  <si>
    <t>Horst Kinter</t>
  </si>
  <si>
    <t>CPF: 082.204.858-98</t>
  </si>
  <si>
    <t>CPF: 643.153.398-49</t>
  </si>
  <si>
    <r>
      <t xml:space="preserve">ORGÃO CONCESSOR: </t>
    </r>
    <r>
      <rPr>
        <b/>
        <sz val="11"/>
        <rFont val="Arial"/>
        <family val="2"/>
      </rPr>
      <t>PREFEITURA MUNICIPAL DE RIO CLARO - PROMOÇÃO AÇÃO SOCIAL</t>
    </r>
  </si>
  <si>
    <r>
      <t xml:space="preserve">LEI MUNICIPAL: </t>
    </r>
    <r>
      <rPr>
        <b/>
        <sz val="11"/>
        <rFont val="Arial"/>
        <family val="2"/>
      </rPr>
      <t>4.935/2016</t>
    </r>
  </si>
  <si>
    <r>
      <t>OBJETO DO CONVÊNIO</t>
    </r>
    <r>
      <rPr>
        <b/>
        <sz val="11"/>
        <rFont val="Arial"/>
        <family val="2"/>
      </rPr>
      <t xml:space="preserve">: Concessao de Subvenção Social Destinados  ao  Custeio da Entidade </t>
    </r>
  </si>
  <si>
    <t xml:space="preserve">Beneficiaria e Desempenho das Atividades Afins </t>
  </si>
  <si>
    <r>
      <rPr>
        <sz val="11"/>
        <rFont val="Arial"/>
        <family val="2"/>
      </rPr>
      <t>PROCESSO</t>
    </r>
    <r>
      <rPr>
        <b/>
        <sz val="11"/>
        <rFont val="Arial"/>
        <family val="2"/>
      </rPr>
      <t>: 078/2016</t>
    </r>
  </si>
  <si>
    <r>
      <rPr>
        <sz val="11"/>
        <rFont val="Arial"/>
        <family val="2"/>
      </rPr>
      <t>FONTE</t>
    </r>
    <r>
      <rPr>
        <b/>
        <sz val="11"/>
        <rFont val="Arial"/>
        <family val="2"/>
      </rPr>
      <t>: MUNICIPAL</t>
    </r>
  </si>
  <si>
    <r>
      <t xml:space="preserve">DATA DO TERMO DO CONVÊNIO: </t>
    </r>
    <r>
      <rPr>
        <b/>
        <sz val="11"/>
        <rFont val="Arial"/>
        <family val="2"/>
      </rPr>
      <t>04/01/2016</t>
    </r>
  </si>
  <si>
    <r>
      <t>DATAS DOS RECEBIMENTOS DOS RECURSOS:</t>
    </r>
    <r>
      <rPr>
        <b/>
        <sz val="11"/>
        <rFont val="Arial"/>
        <family val="2"/>
      </rPr>
      <t xml:space="preserve"> 16/02, 03/03, 04/04, 16/05, 15/06, 26/07, 25/08, 13/10, 24/11, 20 e 28/12/2016.</t>
    </r>
  </si>
  <si>
    <r>
      <t xml:space="preserve">VALOR RECEBIDO DO CONVÊNIO: </t>
    </r>
    <r>
      <rPr>
        <b/>
        <sz val="11"/>
        <rFont val="Arial"/>
        <family val="2"/>
      </rPr>
      <t>R$ 1.101.950,00</t>
    </r>
  </si>
  <si>
    <r>
      <t>VALOR DOS RENDIMENTOS EM APLICAÇÃO FINANCEIRA:</t>
    </r>
    <r>
      <rPr>
        <b/>
        <sz val="11"/>
        <color indexed="8"/>
        <rFont val="Arial"/>
        <family val="2"/>
      </rPr>
      <t xml:space="preserve"> R$ 8.481,87</t>
    </r>
  </si>
  <si>
    <r>
      <t xml:space="preserve">Os signatários, na qualidade de representantes da entidade beneficiaria: </t>
    </r>
    <r>
      <rPr>
        <b/>
        <sz val="9"/>
        <rFont val="Arial"/>
        <family val="2"/>
      </rPr>
      <t xml:space="preserve">Aldeias Infantis SOS Brasil , </t>
    </r>
    <r>
      <rPr>
        <sz val="9"/>
        <rFont val="Arial"/>
        <family val="2"/>
      </rPr>
      <t>vem indicar,</t>
    </r>
  </si>
  <si>
    <t xml:space="preserve">na forma abaixo detalhada  a documentação da aplicação dos recursos recebidos no exercício de 2016, da Prefeitura Municipal de Rio Claro, </t>
  </si>
  <si>
    <r>
      <t xml:space="preserve">objeto do Convênio nº 078/2016, na importância total </t>
    </r>
    <r>
      <rPr>
        <b/>
        <sz val="9"/>
        <color indexed="8"/>
        <rFont val="Arial"/>
        <family val="2"/>
      </rPr>
      <t>de R$ 1.101.950,00 (Hum Milhão, Cento e Um Mil, Novecentos e Cinquenta Reais)</t>
    </r>
    <r>
      <rPr>
        <sz val="9"/>
        <color indexed="8"/>
        <rFont val="Arial"/>
        <family val="2"/>
      </rPr>
      <t xml:space="preserve"> Recursos esses</t>
    </r>
  </si>
  <si>
    <r>
      <t xml:space="preserve">Nº DE Documentos relacionados: </t>
    </r>
    <r>
      <rPr>
        <b/>
        <sz val="11"/>
        <rFont val="Arial"/>
        <family val="2"/>
      </rPr>
      <t>871</t>
    </r>
  </si>
  <si>
    <r>
      <t xml:space="preserve">Total das despesas comprovadas: </t>
    </r>
    <r>
      <rPr>
        <b/>
        <sz val="11"/>
        <rFont val="Arial"/>
        <family val="2"/>
      </rPr>
      <t>R$ 1.071.981,20</t>
    </r>
    <r>
      <rPr>
        <sz val="11"/>
        <rFont val="Arial"/>
        <family val="2"/>
      </rPr>
      <t xml:space="preserve"> Declaramos na qualidade de responsáveis pela ALDEIAS INFANTIS SOS BRASIL, sob as penas da Lei, que as documentações acima relacionadas comprovam a exata aplicação dos recursos recebidos para os fins indicados no Plano de Trabalho.</t>
    </r>
  </si>
  <si>
    <t>Rio Claro, 30 de Janeiro  2017</t>
  </si>
  <si>
    <t>PEREIRA COMERCIO DE GÁS - ME</t>
  </si>
  <si>
    <t>GÁS</t>
  </si>
  <si>
    <t>DAAE RIO CLARO</t>
  </si>
  <si>
    <t xml:space="preserve">ÁGUA E ESGOTO </t>
  </si>
  <si>
    <t>PIS</t>
  </si>
  <si>
    <t>IRRF - FOPAG</t>
  </si>
  <si>
    <t>IRRF - FÉRIAS</t>
  </si>
  <si>
    <t>SIETHOSP</t>
  </si>
  <si>
    <t>CONTRUIBUIÇÃO ASSISTENCIAL</t>
  </si>
  <si>
    <t>FGTS</t>
  </si>
  <si>
    <t>ENCARGOS SOCIAIS</t>
  </si>
  <si>
    <t>MINIST. PREV. ASSIST. SOCIAL - MPAS</t>
  </si>
  <si>
    <t>INSS</t>
  </si>
  <si>
    <t>TICKET REFEIÇAO</t>
  </si>
  <si>
    <t>PAG. BENEFÍCIOS COLAB.</t>
  </si>
  <si>
    <t xml:space="preserve">TICKET CESTA BÁSICA </t>
  </si>
  <si>
    <t>COOPARTICIPACAO</t>
  </si>
  <si>
    <t>RH</t>
  </si>
  <si>
    <t>PLANO ODONTOLOGICO</t>
  </si>
  <si>
    <t>PORTO SEGURO</t>
  </si>
  <si>
    <t>FGTS - RESCISÓRIO</t>
  </si>
  <si>
    <t>AGIL GAS SG COM. V. DE GLP LTDA - NF 89</t>
  </si>
  <si>
    <t>CONSUMO</t>
  </si>
  <si>
    <t>MARIA APARECIDA SIQUEIRA FRANCO</t>
  </si>
  <si>
    <t xml:space="preserve">RESCISÃO CONTRATUAL </t>
  </si>
  <si>
    <t>PERALTA COM E IND LTDA - NF 23.999</t>
  </si>
  <si>
    <t>HIGIENE/LIMPEZA</t>
  </si>
  <si>
    <t>PERALTA COM E IND LTDA - NF 24.000</t>
  </si>
  <si>
    <t>ALIMENTAÇÃO</t>
  </si>
  <si>
    <t>PERALTA COM E IND LTDA - NF 24.018</t>
  </si>
  <si>
    <t>PERALTA COM E IND LTDA - NF 24.006</t>
  </si>
  <si>
    <t>PERALTA COM E IND LTDA - NF 24.032</t>
  </si>
  <si>
    <t>PERALTA COM E IND LTDA - NF 24.031</t>
  </si>
  <si>
    <t>PANTOJA &amp; CIA LTDA - NF 12890</t>
  </si>
  <si>
    <t>PANTOJA &amp; CIA LTDA - NF 12889</t>
  </si>
  <si>
    <t>PERALTA COM E IND. LTDA - NF 24.058</t>
  </si>
  <si>
    <t>CND  27 COM. DE UTIL. LTDA - NF 5731</t>
  </si>
  <si>
    <t>UTENSILIOS DOMESTICOS</t>
  </si>
  <si>
    <t>PANTOJA &amp; CIA LTDA - NF 12903</t>
  </si>
  <si>
    <t>BARCELONA COM VAR E ATA S/A - NF 57.160</t>
  </si>
  <si>
    <t>BARCELONA COM VAR E ATA S/A - NF 57.161</t>
  </si>
  <si>
    <t>VESTUARIO</t>
  </si>
  <si>
    <t>LOJAS AMERICANAS - NF 4838</t>
  </si>
  <si>
    <t>PERALTA COM E IND LTDA - NF 24.101</t>
  </si>
  <si>
    <t>PERALTA COM E IND LTDA - NF 24.118</t>
  </si>
  <si>
    <t>BARCELONA COM VAR E ATA S/A - NF 57.402</t>
  </si>
  <si>
    <t>A.M.DIGITAL KOLOR LTDA ME - NF 1046</t>
  </si>
  <si>
    <t>FOTOS P/ DOCUMENTOS</t>
  </si>
  <si>
    <t>BARCELONA COM VAR E ATA S/A - NF 57.401</t>
  </si>
  <si>
    <t>SUPERMERCADOS LAVAPES S/A - NF 9446</t>
  </si>
  <si>
    <t>PERALTA COM E IND LTDA - NF 24.155</t>
  </si>
  <si>
    <t>PANTOJA &amp; CIA LTDA - NF 12966</t>
  </si>
  <si>
    <t>PERALTA COM E IND LTDA - NF 24.187</t>
  </si>
  <si>
    <t>PANTOJA &amp; CIA LTDA - NF 12979</t>
  </si>
  <si>
    <t>PERALTA COM E IND LTDA - NF 24.185</t>
  </si>
  <si>
    <t>PERALTA COM E IND LTDA - NF 24.188</t>
  </si>
  <si>
    <t>CND 27 COM. DE  UTIL. LTDA - NF 5769</t>
  </si>
  <si>
    <t>PERALTA COM E IND LTDA - NF 24.186</t>
  </si>
  <si>
    <t>SUPER VAREJAO HORT. REAL - NF 2.602</t>
  </si>
  <si>
    <t>PANTOJA &amp; CIA LTDA - NF 12984</t>
  </si>
  <si>
    <t>A.M.DIGITAL KOLOR LTDA ME - NF 1032</t>
  </si>
  <si>
    <t>ANDRE RICARDO</t>
  </si>
  <si>
    <t>TÁXI</t>
  </si>
  <si>
    <t>ELOY E LEONARDO LIMPEZA LTDA</t>
  </si>
  <si>
    <t xml:space="preserve">LIMP. EM COMICILIO </t>
  </si>
  <si>
    <t>KENIA PARREIRA BARBAGLIA FONSECA MAGAZINE</t>
  </si>
  <si>
    <t>UTENSILIO DE COZINHA</t>
  </si>
  <si>
    <t>ALDEIAS INFANTIS SOS BRASIL RIO CLARO</t>
  </si>
  <si>
    <t>DESPESA DE VIAGEM</t>
  </si>
  <si>
    <t>TERMO DE RESCISÃO DO CONT. DE TRABALHO</t>
  </si>
  <si>
    <t>MARIA AP. SIQUEIRA FRANCO</t>
  </si>
  <si>
    <t>NATANAEL ZOCCOLER</t>
  </si>
  <si>
    <t>TRANSPORTE ESCOLAR</t>
  </si>
  <si>
    <t>CELSO CAMPANELLA</t>
  </si>
  <si>
    <t xml:space="preserve">RUBENS APARECIDO LUCENA </t>
  </si>
  <si>
    <t>ROBSON CARLOS DE SOUZA</t>
  </si>
  <si>
    <t>BORGI TUR LOCADORA DE VEICULOS LTDA ME</t>
  </si>
  <si>
    <t xml:space="preserve">LOCAÇÃO DE AUTOMOVEL </t>
  </si>
  <si>
    <t xml:space="preserve">RICARDO MENDES </t>
  </si>
  <si>
    <t>FRETE DE VERDURAS E LEGUMES</t>
  </si>
  <si>
    <t xml:space="preserve">PORTO SEGURO </t>
  </si>
  <si>
    <t xml:space="preserve">SEGURO </t>
  </si>
  <si>
    <t>ROBERVAL RIBEIRO JUNIOR</t>
  </si>
  <si>
    <t>MARGARIDA AKEMI KAMACHI EPP</t>
  </si>
  <si>
    <t>HIGIENE E LIMPEZA</t>
  </si>
  <si>
    <t>ROUCHELI TAVARES</t>
  </si>
  <si>
    <t xml:space="preserve">REMUNERAÇÃO DAS FÉRIAS </t>
  </si>
  <si>
    <t xml:space="preserve">FRANCINETE DIAS COIMBRA </t>
  </si>
  <si>
    <t>ALESSANDRA FORTES DE SOUZA CORREA</t>
  </si>
  <si>
    <t>ANA CRISTINA GALVÃO BARBOSA</t>
  </si>
  <si>
    <t>CATARINA APARECIDA DE OLIVEIRA</t>
  </si>
  <si>
    <t>ELIANA APARECIDA TONELOTTI BACOCHINA</t>
  </si>
  <si>
    <t>EUFROSINA DE SOUZA CAMPOS</t>
  </si>
  <si>
    <t>LUCAS JOSE RODRIGUES</t>
  </si>
  <si>
    <t>MARIA CAROLINA LUNA</t>
  </si>
  <si>
    <t>MARIA DALVA ALVES FREITAS</t>
  </si>
  <si>
    <t>MARIA DAS NEVES DE SOUSA SANTOS</t>
  </si>
  <si>
    <t>MARIA DE LOURDES GOMES</t>
  </si>
  <si>
    <t>MARIA MARLI SALES DA SILVA</t>
  </si>
  <si>
    <t>NAIANE OLIVEIRA DE MELO</t>
  </si>
  <si>
    <t>SILVANA APARECIDA CHIUSI</t>
  </si>
  <si>
    <t>IRRF</t>
  </si>
  <si>
    <t xml:space="preserve">PIS </t>
  </si>
  <si>
    <t>CONTRIBUIÇÃO ASSISTENCIAL</t>
  </si>
  <si>
    <t>TICKET REFEIÇÃO</t>
  </si>
  <si>
    <t>TICKET CESTA BASICA</t>
  </si>
  <si>
    <t>COOPARTICIPACAO UNIMED</t>
  </si>
  <si>
    <t>DESPESAS DE VIAGEM</t>
  </si>
  <si>
    <t>SEGURO</t>
  </si>
  <si>
    <t>PAGTº FÉRIAS</t>
  </si>
  <si>
    <t>ELISANGELA APARECIDA MARQUES</t>
  </si>
  <si>
    <t>ROSINEIA DA SILVA FIGUEIRA</t>
  </si>
  <si>
    <t>CONTRIBUIÇÃO SINDICAL</t>
  </si>
  <si>
    <t>ADRIANA LEME DE OLIVEIRA ME - NF 23</t>
  </si>
  <si>
    <t>UTENSILIOS</t>
  </si>
  <si>
    <t>ENXUTO SUPERMERCADOS LTDA - NF 33.279</t>
  </si>
  <si>
    <t>ELEKTRO - CASA</t>
  </si>
  <si>
    <t>ROGÉRIO G.P. DO AMARAL RIO CLARO ME - NF 226</t>
  </si>
  <si>
    <t>PERALTA COM E IND LTDA - NF 24.600</t>
  </si>
  <si>
    <t>SUPERMERCADO LAVAPÉS S/A - NF 9726</t>
  </si>
  <si>
    <t>ENXUTO SUPERMERCADOS LTDA - CF 108459</t>
  </si>
  <si>
    <t>PERALTA COM E IND LTDA - NF 24.636</t>
  </si>
  <si>
    <t>PERALTA COM E IND LTDA - NF 24.635</t>
  </si>
  <si>
    <t>PANTOJA &amp; CIA LTDA - NF 13.257</t>
  </si>
  <si>
    <t>PANTOJA &amp; CIA LTDA - NF 13.256</t>
  </si>
  <si>
    <t>PERALTA COM E IND LTDA - NF 24.644</t>
  </si>
  <si>
    <t>PERALTA COM E IND LTDA - NF 24.653</t>
  </si>
  <si>
    <t>PERALTA COM E IND LTDA - NF 24.656</t>
  </si>
  <si>
    <t>MANUTENÇÃO IMÓVEIS</t>
  </si>
  <si>
    <t>HERRERA DARIOLI COMERCIAL LTDA ME - NF 5.900</t>
  </si>
  <si>
    <t>PERALTA COM E IND LTDA - NF 24.643</t>
  </si>
  <si>
    <t>AUDI-MED OCUPACIONAL S/S LTDA - NF 8430</t>
  </si>
  <si>
    <t>SERVIÇO TERCEIROS</t>
  </si>
  <si>
    <t>PERALTA COM E IND LTDA - NF 24.675</t>
  </si>
  <si>
    <t>DIEGO HENRIQUE ZUCULO MARCUCCI - CASA 5</t>
  </si>
  <si>
    <t>ALUGUEL</t>
  </si>
  <si>
    <t>DIEGO HENRIQUE ZUCULO MARCUCCI - CASA 3</t>
  </si>
  <si>
    <t>INTERNET / TV / TELEFONE - CASA ?</t>
  </si>
  <si>
    <t>PERALTA COM E IND LTDA - NF 24.690</t>
  </si>
  <si>
    <t>SUPERMERCADO LAVAPÉS S/A - NF 9.754</t>
  </si>
  <si>
    <t>PECINI IMOVEIS - CASA 01</t>
  </si>
  <si>
    <t>LOJAS TANGER LTDA - CF 68373</t>
  </si>
  <si>
    <t>CAMA / MESA / BANHO</t>
  </si>
  <si>
    <t>PERALTA COM E IND LTDA - NF 24.724</t>
  </si>
  <si>
    <t>BARCELONA COM VAR E ATACADISTA S/A - NF 59.291</t>
  </si>
  <si>
    <t>TEXTIL ABRIL LTDA - NDF 3.671</t>
  </si>
  <si>
    <t>VESTUÁRIO</t>
  </si>
  <si>
    <t>RAPIDO SÃO PAULO TRANSPORTES E SERVICOS LTDA - NF 13.564</t>
  </si>
  <si>
    <t>TRANSPORTE</t>
  </si>
  <si>
    <t>BARCELONA COM VAR E ATACADISTA S/A - NF 59.289</t>
  </si>
  <si>
    <t>BARCELONA COM VAR E ATACADISTA S/A - NF 59.293</t>
  </si>
  <si>
    <t>PERALTA COM E IND LTDA - NF 24.723</t>
  </si>
  <si>
    <t>PERALTA COM E IND LTDA - NF 24.720</t>
  </si>
  <si>
    <t>PERALTA COM E IND LTDA - NF 24.729</t>
  </si>
  <si>
    <t>PERALTA COM E IND LTDA - NF 24.730</t>
  </si>
  <si>
    <t>RUBEN VITTI</t>
  </si>
  <si>
    <t>PERALTA COM E IND LTDA - NF 24.742</t>
  </si>
  <si>
    <t>PADARIA VILA ALEMÃ LTDA - NF 440</t>
  </si>
  <si>
    <t>PERALTA COM E IND LTDA - NF 24.764</t>
  </si>
  <si>
    <t>PERALTA COM E IND LTDA - NF 24.757</t>
  </si>
  <si>
    <t>PERALTA COM E IND LTDA - NF 24.763</t>
  </si>
  <si>
    <t>KENIA PARREIRA BARBAGLIA FONSECA MAGAZINE LTDA - NF 270</t>
  </si>
  <si>
    <t>KENIA PARREIRA BARBAGLIA FONSECA MAGAZINE LTDA - NF 272</t>
  </si>
  <si>
    <t>KENIA PARREIRA BARBAGLIA FONSECA MAGAZINE LTDA - NF 271</t>
  </si>
  <si>
    <t>KENIA PARREIRA BARBAGLIA FONSECA MAGAZINE LTDA - NF 273</t>
  </si>
  <si>
    <t>PERALTA COM E IND LTDA - NF 24.775</t>
  </si>
  <si>
    <t>FABIO PEREIRA DE OLIVEIRA - NF 28</t>
  </si>
  <si>
    <t>LOJAS UNIÃO 1A99 LTDA LJ 13 - NF 185</t>
  </si>
  <si>
    <t>RICARDO MENDES - RPA 18</t>
  </si>
  <si>
    <t>MARGARIDA AKEMI KAMACHI EPP - NF 2.951</t>
  </si>
  <si>
    <t>NAIDIG &amp; RODRIGUES LTDA EPP - NF 800</t>
  </si>
  <si>
    <t>PANTOJA &amp; CIA LTDA - NF 13.330</t>
  </si>
  <si>
    <t>KENIA PARREIRA BARBAGLIA FONSECA MAGAZINE LTDA - NF 276</t>
  </si>
  <si>
    <t>PERALTA COM E IND LTDA - NF 24.814</t>
  </si>
  <si>
    <t>PERALTA COM E IND LTDA - NF 24.820</t>
  </si>
  <si>
    <t>PERALTA COM E IND LTDA - NF 24.821</t>
  </si>
  <si>
    <t>PERALTA COM E IND LTDA - NF 24.825</t>
  </si>
  <si>
    <t>PERALTA COM E IND LTDA - NF 24.823</t>
  </si>
  <si>
    <t>PERALTA COM E IND LTDA - NF 24.824</t>
  </si>
  <si>
    <t>PERALTA COM E IND LTDA - NF 24.818</t>
  </si>
  <si>
    <t>PERALTA COM E IND LTDA - NF 24.843</t>
  </si>
  <si>
    <t>PERALTA COM E IND LTDA - NF 24.842</t>
  </si>
  <si>
    <t>PERALTA COM E IND LTDA - NF 24.860</t>
  </si>
  <si>
    <t>PERALTA COM E IND LTDA - NF 24.861</t>
  </si>
  <si>
    <t>HERRERA DARIOLI COMERCIAL LTDA ME - NF 5.980</t>
  </si>
  <si>
    <t>PERALTA COM E IND LTDA - NF 24.851</t>
  </si>
  <si>
    <t>OUTROS GASTOS - MAT. ELÉTRICO</t>
  </si>
  <si>
    <t>PERALTA COM E IND LTDA - NF 24.853</t>
  </si>
  <si>
    <t xml:space="preserve">ANGELO APARECIDO DENARDI - CASA 2 </t>
  </si>
  <si>
    <t>CLAUDINO MOREIRA CESAR - CASA 2</t>
  </si>
  <si>
    <t>BAZAR 1313 RIO CLARO LTDA - NF 1.343</t>
  </si>
  <si>
    <t>BAZAR 1313 RIO CLARO LTDA - NF 1.344</t>
  </si>
  <si>
    <t>PERALTA COM E IND LTDA - NF 24.903</t>
  </si>
  <si>
    <t>ELEKTRO - ESCRITÓRIO</t>
  </si>
  <si>
    <t>ELETRICIDADE</t>
  </si>
  <si>
    <t>LOJAS CEM S/A - NF 1.327</t>
  </si>
  <si>
    <t>MAT.DE ESCRITORIO</t>
  </si>
  <si>
    <t>PANTOJA &amp; CIA LTDA - NF 13.354</t>
  </si>
  <si>
    <t>PERALTA COM E IND LTDA - NF 24.910</t>
  </si>
  <si>
    <t>KENIA PARREIRA BARBAGLIA FONSECA MAGAZINE LTDA - NF 278</t>
  </si>
  <si>
    <t>TEXTIL ABRIL LTDA - NDF 3.711</t>
  </si>
  <si>
    <t>PERALTA COM E IND LTDA - NF 24.911</t>
  </si>
  <si>
    <t>CALEL ROVERATI - ESCRITORIO</t>
  </si>
  <si>
    <t>PERALTA COM E IND LTDA - NF 24.919</t>
  </si>
  <si>
    <t>PERALTA COM E IND LTDA - NF 24.930</t>
  </si>
  <si>
    <t>PERALTA COM E IND LTDA - NF 24.931</t>
  </si>
  <si>
    <t>BRINQUEDO</t>
  </si>
  <si>
    <t>PERALTA COM E IND LTDA - NF 24.929</t>
  </si>
  <si>
    <t>ALFREDO DE OLIVEIRA NETO ME - NF 163</t>
  </si>
  <si>
    <t>FARIA GUERRA PIZZARIA LTDA ME - CF</t>
  </si>
  <si>
    <t>COMÉRCIO DE CALÇADOS RIO CLARO LTDA  - CF 58410</t>
  </si>
  <si>
    <t>31/04/2016</t>
  </si>
  <si>
    <t>NADIR MONTEIRO</t>
  </si>
  <si>
    <t>TRANSPORTE - TAXI</t>
  </si>
  <si>
    <t>ELIANA AP. BACOCHINA</t>
  </si>
  <si>
    <t>ANA CRISTINA GALVAO BARBOSA</t>
  </si>
  <si>
    <t>FRANCINETE DIAS COIMBRA</t>
  </si>
  <si>
    <t>MARCIA APARECIDA OLIVEIRA</t>
  </si>
  <si>
    <t>JUSEVAL A. BAUNGARTNER RIO CLARO ME - NF 521</t>
  </si>
  <si>
    <t>REFORMA SOFÁ</t>
  </si>
  <si>
    <t xml:space="preserve">ANDRÉ RICARDO </t>
  </si>
  <si>
    <t>VANDERLEA R.M. ALVES RIO CLARO ME - NF 79</t>
  </si>
  <si>
    <t>REPAROS BICICLETAS</t>
  </si>
  <si>
    <t>LIMPA MAIS SERVIÇOS DE LIMPEZA EIRELI ME - NF 346</t>
  </si>
  <si>
    <t xml:space="preserve">MANUTENÇÃO IMÓVEIS </t>
  </si>
  <si>
    <t>ELEKTRO - CASA 1</t>
  </si>
  <si>
    <t xml:space="preserve">ELEKTRO - CASA </t>
  </si>
  <si>
    <t>RUBENS APARECIDO LUCENA - RPA 23</t>
  </si>
  <si>
    <t>NATANAEL ZOCCOLER - RPA 22</t>
  </si>
  <si>
    <t>ROBSON CARLOS SOUZA - RPA 20</t>
  </si>
  <si>
    <t>ROBERVAL RIBEIRO JUNIOR - RPA 19</t>
  </si>
  <si>
    <t>PADARIA VILA ALEMÃ LTDA - NF 463</t>
  </si>
  <si>
    <t>DIEGO HENRIQUE ZUCULO MARCUCCI - CASA 4</t>
  </si>
  <si>
    <t xml:space="preserve">SINDICATO EMPREGADOS EM TURISMO HOPITA </t>
  </si>
  <si>
    <t>CONTRIB. ASSISTENCIAL</t>
  </si>
  <si>
    <t>RESCISÃO</t>
  </si>
  <si>
    <t>MULTA FGTS</t>
  </si>
  <si>
    <t>RAPIDO SÃO PAULO TRANSP. E SERV. LTDA - NF 13.916</t>
  </si>
  <si>
    <t xml:space="preserve">PORTO SEGURO CIA DE SEGUROS GERAIS </t>
  </si>
  <si>
    <t>SEGURO DE VIDA</t>
  </si>
  <si>
    <t>CELSO CAMPANELLA - RPA 18</t>
  </si>
  <si>
    <t>INTERNET / TV / TELEFONE - CASA 1</t>
  </si>
  <si>
    <t>INTERNET / TV / TELEFONE - CASA 2</t>
  </si>
  <si>
    <t>INTERNET / TV / TELEFONE - CASA 3</t>
  </si>
  <si>
    <t>INTERNET / TV / TELEFONE - CASA 4</t>
  </si>
  <si>
    <t>INTERNET / TV / TELEFONE - CASA 5</t>
  </si>
  <si>
    <t>INTERNET / TV / TELEFONE - ESCRITORIO</t>
  </si>
  <si>
    <t>DAAE RIO CLARO - CASA</t>
  </si>
  <si>
    <t>CENTRO DE TREINAMENTO PROF. RIO CLARO LTDA - NF 38</t>
  </si>
  <si>
    <t>CURSO CABELEREIRO</t>
  </si>
  <si>
    <t>ELEKTRO - CASA 4</t>
  </si>
  <si>
    <t>CBI INFORMACOES CADASTRAIS</t>
  </si>
  <si>
    <t>DANIELA NASCIMENTO O. BARBETA</t>
  </si>
  <si>
    <t>EUFROSINA SOUZA CAMPOS</t>
  </si>
  <si>
    <t>MARIA IVONE TAVARES</t>
  </si>
  <si>
    <t>SHEILA DOS ANJOS MOURA DE OLIVEIRA</t>
  </si>
  <si>
    <t>MÔNICA CORREIA DE BRITO</t>
  </si>
  <si>
    <t>CESTA BASICA</t>
  </si>
  <si>
    <t>COOPARTICIPAÇÃO</t>
  </si>
  <si>
    <t>RAPIDO SÃO PAULO TRANSPORTES E SERVIÇOS LTDA - NF 14.348</t>
  </si>
  <si>
    <t>SENDAS DISTRIBUIDORA S/A - NF 1.603</t>
  </si>
  <si>
    <t>SENDAS DISTRIBUIDORA S/A - NF 1.618</t>
  </si>
  <si>
    <t>SENDAS DISTRIBUIDORA S/A - NF 1.602</t>
  </si>
  <si>
    <t>SENDAS DISTRIBUIDORA S/A - NF 1.598</t>
  </si>
  <si>
    <t>SENDAS DISTRIBUIDORA S/A - NF 1.605</t>
  </si>
  <si>
    <t>PERALTA COM E IND LTDA - NF 25.567</t>
  </si>
  <si>
    <t>PERALTA COM E IND LTDA - NF 25.566</t>
  </si>
  <si>
    <t>ANTONIO CARLOS BASSO RIO CLARO - NF 3.078</t>
  </si>
  <si>
    <t>VB TRANSPORTES E TURISMO LTDA - 266517</t>
  </si>
  <si>
    <t>VB TRANSPORTES E TURISMO LTDA - 266518</t>
  </si>
  <si>
    <t>FÉRIAS</t>
  </si>
  <si>
    <t>CONTRIB. ASSIST</t>
  </si>
  <si>
    <t>MONICA CORREIA DE BRITO</t>
  </si>
  <si>
    <t>IRRF/ FÉRIAS</t>
  </si>
  <si>
    <t>DANIELA BARBETA</t>
  </si>
  <si>
    <t>DESPESAS PEDAGIO</t>
  </si>
  <si>
    <t xml:space="preserve">ROBSON CARLOS DE SOUZA </t>
  </si>
  <si>
    <t>VAN ESCOLAR</t>
  </si>
  <si>
    <t>JCR BRASIL COM. E SERV. LTDA - ME</t>
  </si>
  <si>
    <t>MANUT. EQUIP. ESCRITORIO NF 24</t>
  </si>
  <si>
    <t>SIETHOSP - SINDICATO DOS EMPREG. PIRACICABA</t>
  </si>
  <si>
    <t>DIEGO H. Z. MARCUCCI</t>
  </si>
  <si>
    <t>ALUGUEL CASA 03</t>
  </si>
  <si>
    <t>ALIMENTOS NF 505</t>
  </si>
  <si>
    <t>INSS S/ RPA</t>
  </si>
  <si>
    <t xml:space="preserve">PAG. INSS </t>
  </si>
  <si>
    <t>IRRF S/ FOPAG</t>
  </si>
  <si>
    <t xml:space="preserve">PIS FOPAG </t>
  </si>
  <si>
    <t>ANTONIO CARLOS BASSO NF 3111, 3112 E 3114</t>
  </si>
  <si>
    <t xml:space="preserve">ALIM. HIGIE. LIMP. UTENS. DOM. </t>
  </si>
  <si>
    <t xml:space="preserve">LOJAS TANGER LTDA </t>
  </si>
  <si>
    <t>VESTUÁRIO NF 55763</t>
  </si>
  <si>
    <t>SUPERMERCADOS LAVAPÉS S.A. - 9</t>
  </si>
  <si>
    <t>ALIMENTOS - NF 10454</t>
  </si>
  <si>
    <t>VESTUÁRIO CASAS NF 846</t>
  </si>
  <si>
    <t>CAMPAGNA &amp; CAMPAGNA AÇOUGUE LTDA ME</t>
  </si>
  <si>
    <t>ALIMENTOS NF 1197</t>
  </si>
  <si>
    <t>ALIMENTOS NF 1198</t>
  </si>
  <si>
    <t>ALIMENTOS NF 1199</t>
  </si>
  <si>
    <t>ALIMENTOS NF 1200</t>
  </si>
  <si>
    <t>ALIMENTOS NF 1201</t>
  </si>
  <si>
    <t>ALIMENTOS NF 1202</t>
  </si>
  <si>
    <t>ALESSANDRA F. S. CORREA</t>
  </si>
  <si>
    <t xml:space="preserve">PAGAMENTO FÉRIAS </t>
  </si>
  <si>
    <t xml:space="preserve">PORTO SEGURO COMP. DE SEGUROS GERAIS </t>
  </si>
  <si>
    <t xml:space="preserve">SEGURO DE VIDA </t>
  </si>
  <si>
    <t>MANUTENÇÃO EDIFÍCIOS NF 20846</t>
  </si>
  <si>
    <t>CAMA, MESA E BANHO CASAS LARES</t>
  </si>
  <si>
    <t>ROLDÃO AUTO SERVIÇO COM. DE ALIM. LTDA</t>
  </si>
  <si>
    <t>ALIMENTOS NF 658</t>
  </si>
  <si>
    <t xml:space="preserve">ALIM. HIGI. LIMP. CASAS LARES </t>
  </si>
  <si>
    <t>MAT. HIGIENE E LIMPEZA NF 659</t>
  </si>
  <si>
    <t>MARIA IVONETE TAVARES</t>
  </si>
  <si>
    <t>TICKET CESTA BÁSICA</t>
  </si>
  <si>
    <t>PAG. BENEFÍCIOS COLABORADORES</t>
  </si>
  <si>
    <t>CO PARTICIPAÇÃO ASSIST. MÉDICA</t>
  </si>
  <si>
    <t xml:space="preserve">PLANO ASSIST MÉDICA - UNIMED </t>
  </si>
  <si>
    <t>PLANO ODONTOLÓGICO</t>
  </si>
  <si>
    <t xml:space="preserve">SIETHOSP - SINDICATO DOS EMPREGADOS </t>
  </si>
  <si>
    <t>CONTRIBUIÇÃO ASSISTÊNCIAL</t>
  </si>
  <si>
    <t>CONTRIBUIÇÃO ASSIST. - 07/2016</t>
  </si>
  <si>
    <t xml:space="preserve">ANTONIO CARLOS BASSO RIO CLARO </t>
  </si>
  <si>
    <t>MAT. LIMP. E HIG.</t>
  </si>
  <si>
    <t>ROLDAO AUTO SERVIÇOS COM. DE ALIM. LTDA</t>
  </si>
  <si>
    <t>ALIMENTOS CASAS LARES NF 788</t>
  </si>
  <si>
    <t>MAT. DE LIMP. E HIG. NF 883</t>
  </si>
  <si>
    <t>ALIMENTOS CASA LAR - SAT 99745</t>
  </si>
  <si>
    <t>ALIMENTOS CASAS LARES - RC</t>
  </si>
  <si>
    <t>MINIST. PREV. E ASSIST. SOCIAL - GPS</t>
  </si>
  <si>
    <t xml:space="preserve">INSS - FOPAG </t>
  </si>
  <si>
    <t>PIS - FOPAG</t>
  </si>
  <si>
    <t>MAT. DE LIMP. E HIG. NF 3181</t>
  </si>
  <si>
    <t xml:space="preserve">INSS - RPA </t>
  </si>
  <si>
    <t>ALIMENTOS CASA LAR NF 19650</t>
  </si>
  <si>
    <t>ELEKTRO ELETRICIDADE E SERVIÇOS S.A.</t>
  </si>
  <si>
    <t>ENERGIA ELETRICA CASAS 2,3 E 5</t>
  </si>
  <si>
    <t>COMERCIAL ELETRO PEREZ</t>
  </si>
  <si>
    <t>MAT. CASA</t>
  </si>
  <si>
    <t xml:space="preserve">JOSE GERALDO TOGNI JUNIOR ME </t>
  </si>
  <si>
    <t>MANUT. EQUIP. NF 1972/ 1973/ 1974</t>
  </si>
  <si>
    <t>MAT. MANUT. EDIFICIOS NF 23277</t>
  </si>
  <si>
    <t xml:space="preserve">LUIZ EDUARDO THOME AGOSTINHO VESTUARIO </t>
  </si>
  <si>
    <t>MAT. LIMP. E HIG. NF 153/ 154/ 155</t>
  </si>
  <si>
    <t>FARIA GUERRA PIZZARIA LTDA ME</t>
  </si>
  <si>
    <t>ALIMENTOS - SAT 136361</t>
  </si>
  <si>
    <t xml:space="preserve">SEGURO VIAGEM EM GRUPO </t>
  </si>
  <si>
    <t xml:space="preserve">SERGIO PALMA DA SILVA </t>
  </si>
  <si>
    <t xml:space="preserve">PREST. CONT. AD. VIAGEM </t>
  </si>
  <si>
    <t>VANBETH COM. VAR. ART. VEST. ACESSORIOS</t>
  </si>
  <si>
    <t>VESTIMENTA - NF 24</t>
  </si>
  <si>
    <t>ALIMENTOS NF 3146 E 3191</t>
  </si>
  <si>
    <t>DAAE</t>
  </si>
  <si>
    <t>AGUA/ESGOSTO</t>
  </si>
  <si>
    <t xml:space="preserve">FABIO PEREIRA DE OLIVEIRA </t>
  </si>
  <si>
    <t>SERVIÇOS E MANUT. NF 52</t>
  </si>
  <si>
    <t xml:space="preserve">ROUCHELI TAVARES </t>
  </si>
  <si>
    <t xml:space="preserve">FORMAÇÃO TECNICA </t>
  </si>
  <si>
    <t>MARLI DOMINGOS DOS SANTOS</t>
  </si>
  <si>
    <t>Taxi/ Condução - Ago/16 - Casas Lares RC</t>
  </si>
  <si>
    <t>DOMINGOS CAMPOS VASCONCELOS</t>
  </si>
  <si>
    <t>Transporte/mudança</t>
  </si>
  <si>
    <t>INTELLISOURCE TECNOLOGIA DE DADOS LTDA - EPP</t>
  </si>
  <si>
    <t>Fornecimento de Informações - NF 659</t>
  </si>
  <si>
    <t>Maria Cecilia Taniguti Silva ME</t>
  </si>
  <si>
    <t>Serviços Reparos em Bicicletas - NFS 60</t>
  </si>
  <si>
    <t>Mat. Reparos em Bicicletas - NF635</t>
  </si>
  <si>
    <t>PEREIRA COMERCIO DE GAS LTDA ME</t>
  </si>
  <si>
    <t>Gás - NF 5413</t>
  </si>
  <si>
    <t>DIEGO HENRIQUE ZUCULO MARCUCCI</t>
  </si>
  <si>
    <t>Aluguel mês corrente - Casa 03</t>
  </si>
  <si>
    <t>Aluguel - Casa 04</t>
  </si>
  <si>
    <t>Aluguel - Casa 05</t>
  </si>
  <si>
    <t>CLAUDINO MOREIRA CESAR</t>
  </si>
  <si>
    <t>Aluguel mês corrente (Parcial 50%) - Casa 02</t>
  </si>
  <si>
    <t>ANGELO APARECIDO DENARDI</t>
  </si>
  <si>
    <t>FGTS S/Rescisão - Eliana</t>
  </si>
  <si>
    <t>AUDI MED OCUPACIONAL S/S LTDA</t>
  </si>
  <si>
    <t>Exames Admissionais/Demissionais - NF 9121</t>
  </si>
  <si>
    <t>Pecini Imoveis Empreendimentos Imob.</t>
  </si>
  <si>
    <t>Aluguel mês  corrente - Casa 01</t>
  </si>
  <si>
    <t>ELIANA AP. T. BACOCHINA</t>
  </si>
  <si>
    <t>Rescisão de Contrato de Trabalho (RCT) - Eliana</t>
  </si>
  <si>
    <t>DAAE RIO CLARO - SP</t>
  </si>
  <si>
    <t>Água e Esgoto - Escritório</t>
  </si>
  <si>
    <t>Água e Esgoto - Casa 03</t>
  </si>
  <si>
    <t>Elektro Eletricidade e Serviços S.A.</t>
  </si>
  <si>
    <t>Eletricidade - Escritório</t>
  </si>
  <si>
    <t>LIMPA MAIS SERVIÇOS DE LIMPEZA EIRELI -ME</t>
  </si>
  <si>
    <t>Serviço de limpeza mensal</t>
  </si>
  <si>
    <t>Transporte Escolar VAN - RPA 22</t>
  </si>
  <si>
    <t>Contribuição Sindical - Mensal - ADM</t>
  </si>
  <si>
    <t>RAPIDO SÃO PAULO TRANSPORTES E SERVIÇOS LTDA</t>
  </si>
  <si>
    <t>Vale Transportes - Casas Lares RC - NF 15630</t>
  </si>
  <si>
    <t>Transporte Escolar - VAN - RPA nº 37</t>
  </si>
  <si>
    <t>RUBENS APARECIDO LUCENA</t>
  </si>
  <si>
    <t>Transporte Escolar VAN - RPA 36</t>
  </si>
  <si>
    <t>SENDAS DISTRIBUIDORA S/A LJ24</t>
  </si>
  <si>
    <t>Mat.de Hig. e Limpeza - Casa Lares RC - NF 1747</t>
  </si>
  <si>
    <t>SOLUÇÃO DIGITAL EM COPIADORAS LTDA - EPP</t>
  </si>
  <si>
    <t>Locação Copiadora/ Impressora</t>
  </si>
  <si>
    <t>Utensílios de Cozinha - NF 3215</t>
  </si>
  <si>
    <t>Mat.de Hig. e Limpeza - Casa Lares RC - NF 3216</t>
  </si>
  <si>
    <t>Alimentos - NF 3217 e 3218</t>
  </si>
  <si>
    <t>Alimentos - Casa Lar - NF 3212</t>
  </si>
  <si>
    <t>Mat.Limp.Higiene - NF 3213</t>
  </si>
  <si>
    <t>AUTO MECANICA LEANDRO LTDA - ME</t>
  </si>
  <si>
    <t>Mat. para Revisão do Veículo GOL - NF 1252</t>
  </si>
  <si>
    <t>ALESSANDRO CARBINATTO ME</t>
  </si>
  <si>
    <t>Bateria Para o Veículo GOL - NF 1276</t>
  </si>
  <si>
    <t>NET  / RJ - CLARO  S.A</t>
  </si>
  <si>
    <t>Telefone, Internet e TV por assinatura - Casa 03</t>
  </si>
  <si>
    <t>MARCUCCI CORRETORA DE IMÓVEIS LTDA ME</t>
  </si>
  <si>
    <t>Aluguel - Casa 06 - Recibo</t>
  </si>
  <si>
    <t>Eletricidade - Casa 03</t>
  </si>
  <si>
    <t>Alimentos - Casa Lares RC - NF 1742</t>
  </si>
  <si>
    <t>Condução Urbana - Casas Lares RC - NF 15675</t>
  </si>
  <si>
    <t xml:space="preserve">INSS S/Serviços Pessoa Física a pagar </t>
  </si>
  <si>
    <t xml:space="preserve">IRRF S/ Salários - FOPAG </t>
  </si>
  <si>
    <t xml:space="preserve">PIS S/Salários  - FOPAG </t>
  </si>
  <si>
    <t>CALEL ROVERATI</t>
  </si>
  <si>
    <t>Aluguel - Escritório</t>
  </si>
  <si>
    <t>Mat. Manut. Veículo - NF 1277</t>
  </si>
  <si>
    <t>INSS/ Salários - FOPAG</t>
  </si>
  <si>
    <t>Alimentos casas lares - NF 527</t>
  </si>
  <si>
    <t>Alimentos - Casa Lar - NF 3237</t>
  </si>
  <si>
    <t>Mat. Limp. Hig. Utens. Cozi.- NF 3234/3235/3236</t>
  </si>
  <si>
    <t>Transportadora/Mudança - NF 12</t>
  </si>
  <si>
    <t>Utensílios Cozinha NF's 3250/ 3251</t>
  </si>
  <si>
    <t>Mat.Limp.Higiene - NF 3252</t>
  </si>
  <si>
    <t>Alimentos - NF 3254</t>
  </si>
  <si>
    <t>Água Mineral - NF 207 - Escritório</t>
  </si>
  <si>
    <t>Utens. Cozinha - NF 20049</t>
  </si>
  <si>
    <t>PORTO SEGURO COMPANHIA DE SEGUROS GERAIS</t>
  </si>
  <si>
    <t xml:space="preserve">Seguro de Vida em Grupo - FOPAG </t>
  </si>
  <si>
    <t>Utensílios Cozinha - NF 20108</t>
  </si>
  <si>
    <t>Alimentos - NF 537 - Casas Lares RC</t>
  </si>
  <si>
    <t>Luis Augusto de Souza</t>
  </si>
  <si>
    <t>Taxi - Casa Lares 03 e 05 - Recibo</t>
  </si>
  <si>
    <t>Utensílios Copa e Cozinha - NF 157</t>
  </si>
  <si>
    <t>Cama, Mesa e Banho - NF 158</t>
  </si>
  <si>
    <t>Vest. Mat.Limp.Hig.  NF-156 e 159 - Casa 06</t>
  </si>
  <si>
    <t>Mat. Manut. Edif. - NF 7117</t>
  </si>
  <si>
    <t>Alimentação - CCF 057536</t>
  </si>
  <si>
    <t>ELIANE FERREIRA DA CUNHA</t>
  </si>
  <si>
    <t>Serv.Prest. PF Mãe Subst. Casa Lar 06 - RPA 35</t>
  </si>
  <si>
    <t>Alimentos - NF 3269 e 3270</t>
  </si>
  <si>
    <t>Mat.Hig. Limp. - NF 3271</t>
  </si>
  <si>
    <t xml:space="preserve"> Alimentação </t>
  </si>
  <si>
    <t>JORGE DANIEL ARREGUI BAY</t>
  </si>
  <si>
    <t>Rescisão de Contrato de Trabalho (RCT) - Jorge</t>
  </si>
  <si>
    <t>IVAN SOUZA BONIFÁCIO</t>
  </si>
  <si>
    <t>FGTS - FOPAG</t>
  </si>
  <si>
    <t>Serviços de Transportes Escolar - VAN - RPA nº 41</t>
  </si>
  <si>
    <t>Serv. Forn. De Informações - NF 1053</t>
  </si>
  <si>
    <t>Transporte Urbano - Taxi - Recibos</t>
  </si>
  <si>
    <t>Serv. Manutenção - NF 57 - Casas 02 e 05</t>
  </si>
  <si>
    <t>Gás - NF 5471 Casas Lares Rio Claro</t>
  </si>
  <si>
    <t>Serv de Limpeza - NF 417 - Escritório</t>
  </si>
  <si>
    <t>Vestuários - NF 57510 - Casa 03</t>
  </si>
  <si>
    <t>Táxi- Casas Lares 03 e 05  RC - Recibos</t>
  </si>
  <si>
    <t>Aluguel mês Corrente - Casa 03 - Boleto Bancário</t>
  </si>
  <si>
    <t>Aluguel Mês Corrente - Casa 06 - Boleto</t>
  </si>
  <si>
    <t xml:space="preserve"> Aluguel Mês Corrente - Casa 05 - Boleto Bancário</t>
  </si>
  <si>
    <t>Despesas - Viagem</t>
  </si>
  <si>
    <t>Despesas -  viagem</t>
  </si>
  <si>
    <t>Aluguel Mês Corrente (Parcial 50%) - Casa 02 - Recibo</t>
  </si>
  <si>
    <t>Aluguel Mês Corrente - (Parcial 50%) - Casa 02 - Recibo</t>
  </si>
  <si>
    <t>EXAMES ADMIS./ DEMISSIONAIS/ PERIÓDICOS - NF 9315</t>
  </si>
  <si>
    <t>Aluguel Mês Corrente - Casa 04 - Recibo</t>
  </si>
  <si>
    <t>Aluguel Mês Corrente - Casa 01 - Recibo</t>
  </si>
  <si>
    <t>EUROTOUR LOCAÇÃO DE VEÍCULOS LTDA - ME</t>
  </si>
  <si>
    <t>Locação Veículo p/ Viagem a POÁ SP - Fatura nº 062</t>
  </si>
  <si>
    <t>Transporte Escolar - VAN - RPA nº 23</t>
  </si>
  <si>
    <t>Transportes Escolares - VAN - RPA nº 38</t>
  </si>
  <si>
    <t>Transporte Escolar - VAN - NFs 01</t>
  </si>
  <si>
    <t>Utensílios de Cozinha - Casa Lar - NF 3282</t>
  </si>
  <si>
    <t>Alimentos - NF's  3283 e 3285</t>
  </si>
  <si>
    <t xml:space="preserve">Mat. Hig e Limp. - Casa Lar - NF 3284 </t>
  </si>
  <si>
    <t>Seguro de Vida em Grupo - FOPAG</t>
  </si>
  <si>
    <t>Condução urbana - NF 16116</t>
  </si>
  <si>
    <t>RICARDO MENDES</t>
  </si>
  <si>
    <t>Transporte de verduras e legumes - Casas lares - RPA 39</t>
  </si>
  <si>
    <t xml:space="preserve">PIS S/Salários a pagar - FOPAG </t>
  </si>
  <si>
    <t xml:space="preserve">IRRF/Salários a pagar - FOPAG </t>
  </si>
  <si>
    <t>INSS S/Salários a pagar - FOPAG</t>
  </si>
  <si>
    <t>Contribuição Sindical - Mensal - FOPAG</t>
  </si>
  <si>
    <t>MARIA JOSÉ DA SILVA ZABOTTO</t>
  </si>
  <si>
    <t>Táxi - Casa Lar - Recibo</t>
  </si>
  <si>
    <t>Mat.Limp.Hig e Alim. - NF 3287/ 3288</t>
  </si>
  <si>
    <t>Alimentos - NF 3289</t>
  </si>
  <si>
    <t>Utensílios de Cozinha - Casa Lar - NF 3290</t>
  </si>
  <si>
    <t>Vestuários - NF 3291</t>
  </si>
  <si>
    <t xml:space="preserve">Mat.Limp.Hig.  - NF 3292 </t>
  </si>
  <si>
    <t>Alimentos - NF 3293</t>
  </si>
  <si>
    <t>Alimentos - NF 3296</t>
  </si>
  <si>
    <t>Mat de Limp e Higienização - NF 3294/ 3297 e 3301</t>
  </si>
  <si>
    <t>CND 27 COMÉRCIO DE UTLIDADES LTDA</t>
  </si>
  <si>
    <t>Mat.Escolar e Mat. Manut. Casa Lar - NF 6319</t>
  </si>
  <si>
    <t>Utens.Copa e Cozinha - NF 6320</t>
  </si>
  <si>
    <t>SANEON SANEAMENTO E LIMPEZA TECNICA LTDA ME</t>
  </si>
  <si>
    <t>Serv.Desentup. Vaso Sanitário - NF 235 - Casa 01</t>
  </si>
  <si>
    <t>Contribuição Assistencial - FOPAG</t>
  </si>
  <si>
    <t>ELIAS RIBAS LOPES</t>
  </si>
  <si>
    <t>Serv. Licenc. e Alter. de Endereço - NF 10332</t>
  </si>
  <si>
    <t>Utens. Coz./ Mat. Limp e Hig. E Vest. - NF 169</t>
  </si>
  <si>
    <t>MANUTENÇÃO CASA LAR 04 - 58</t>
  </si>
  <si>
    <t>MARIA CECILIA TANIGUTI SILVA ME</t>
  </si>
  <si>
    <t>MAT. CONSERTO DE BICICLETAS - NF 633</t>
  </si>
  <si>
    <t>MAT. MANUT. EDIFÍCIOS - NF 24762</t>
  </si>
  <si>
    <t xml:space="preserve">MAT. LIMP. E HIGIENIZAÇÃO - NF 3307 </t>
  </si>
  <si>
    <t>MAT. LIMP E ALIMENTOS - NF 3308</t>
  </si>
  <si>
    <t>ALIMENTOS - ÁGUA ESCRITÓRIO E CASA LAR 06 - NF 223</t>
  </si>
  <si>
    <t xml:space="preserve">CATARINA APARECIDA DE OLIVEIRA </t>
  </si>
  <si>
    <t>PAGAMENTO DE FÉRIAS - FOPAG 10_2016</t>
  </si>
  <si>
    <t>TÁXI - CASAS LARES - RECIBOS</t>
  </si>
  <si>
    <t>ALIMENTOS - NF 544</t>
  </si>
  <si>
    <t>MÃE SUBSTITUTA - CASA LAR 06 - RPA 40</t>
  </si>
  <si>
    <t>ELZA LEITE PAIUTA</t>
  </si>
  <si>
    <t>MARIA LENES DE OLIVEIRA</t>
  </si>
  <si>
    <t>THOMAZ GONÇALVES DE SOUZA ROCHA</t>
  </si>
  <si>
    <t>TICKET CESTA BÁSICA/ PLANO ODONTOLÓGICO</t>
  </si>
  <si>
    <t>Serv. De Limpeza Escrit. - NFs 428</t>
  </si>
  <si>
    <t>Gás - Casas Lares -  NF 5600</t>
  </si>
  <si>
    <t>Exames Admissionais - NFs 9377</t>
  </si>
  <si>
    <t>Ser.Forn.Informações - NFs 1429</t>
  </si>
  <si>
    <t>PECINI IMOVEIS E EMPREENDIMENTOS IMOB.</t>
  </si>
  <si>
    <t>Aluguel Imóvel - Casa Lar 01 - Recibo</t>
  </si>
  <si>
    <t>Aluguel Imóvel - (50% Casa Lar 02) - Recibo</t>
  </si>
  <si>
    <t>Aluguel Imóvel - Casa Lar 03 - Boleto</t>
  </si>
  <si>
    <t>Aluguel  Casa Lar 05 - Boleto</t>
  </si>
  <si>
    <t>Aluguel Casa Lar 04 - Recibo</t>
  </si>
  <si>
    <t>Transporte Escolar - VAN - RPA nº 42</t>
  </si>
  <si>
    <t>Aluguel Escritório - Boleto</t>
  </si>
  <si>
    <t>Aluguel Casa Lar 06 - Boleto</t>
  </si>
  <si>
    <t>Táxi - NFS 1</t>
  </si>
  <si>
    <t>Transportes Escolar - VAN - NFS 01</t>
  </si>
  <si>
    <t xml:space="preserve"> NK EDIÇÃO E DIGITALIZAÇÃO DE IMAGEM LTDA</t>
  </si>
  <si>
    <t>Fotog e Vídeo Record Escolar - Casa Lar - NFs 249</t>
  </si>
  <si>
    <t>Vestuário - NF 888 - Casa Lar</t>
  </si>
  <si>
    <t>KAIQUE BRUNO RIBEIRO DA SILVA</t>
  </si>
  <si>
    <t>Ativ.de Anim.e Recreação - NFS 24</t>
  </si>
  <si>
    <t>EMPRESA DE CINEMAS ARCOFLEX</t>
  </si>
  <si>
    <t>Ativ. Culturais - Cinema - Recibo</t>
  </si>
  <si>
    <t>Transporte Escolar - VAN - RPA nº 24 Celso</t>
  </si>
  <si>
    <t>INSS S/Salários - FOPAG</t>
  </si>
  <si>
    <t>INSS S/Salários - Serv. P.Física</t>
  </si>
  <si>
    <t>IRRF S/Salários - FOPAG</t>
  </si>
  <si>
    <t xml:space="preserve">PIS S/Salários - FOPAG </t>
  </si>
  <si>
    <t>PIS S/ ADIANT 13º SALÁRIO</t>
  </si>
  <si>
    <t xml:space="preserve">Contribuição Sindical - Anual - FOPAG </t>
  </si>
  <si>
    <t xml:space="preserve">Contribuição Assistencial - FOPAG </t>
  </si>
  <si>
    <t>MASSON, CAMARGO &amp;CIA LTDA EPP</t>
  </si>
  <si>
    <t>Vestuários - NF 939 - Casa Lar 06</t>
  </si>
  <si>
    <t>Transporte Escolar - VAN -NFs 02 - Roberval</t>
  </si>
  <si>
    <t>Alimentos - Casa Lar - NF 3362</t>
  </si>
  <si>
    <t>Mat.Limp. Hig. E Alimentos_ NF3385 e 3386</t>
  </si>
  <si>
    <t>Vale Transporte Urbano/Condução - Adolescentes - Casas Lares - NF 16553</t>
  </si>
  <si>
    <t>KALUNGA COMÉRCIO E INDÚSTRIA LTDA</t>
  </si>
  <si>
    <t>Material de Escritório - NF 32541</t>
  </si>
  <si>
    <t>Seguro  de Vida em Grupo - FOPAG</t>
  </si>
  <si>
    <t>Água Mineral e Utens. Cozinha - NF 230</t>
  </si>
  <si>
    <t>Mat.Mant.Rep.Edif. - Vidros - NF 1365</t>
  </si>
  <si>
    <t>Vestuários  NF's nº 58490/ 58491 e 58497 - Casa Lar 03</t>
  </si>
  <si>
    <t>Vestuários  NF's nº 58498/ 58499/ 58500 - Casa Lar 01</t>
  </si>
  <si>
    <t>Vestuários  NF's nº 58501/ 58502 e 58503 - Casa Lar 02</t>
  </si>
  <si>
    <t>Pagamento da 1ª Parc. 13º Salário</t>
  </si>
  <si>
    <t>Alimentos e Mat.Elétrico - Casa Lar - NF 3403</t>
  </si>
  <si>
    <t>Táxi - NFs 02</t>
  </si>
  <si>
    <t>CESTA BASICA / PLANO ODONTOLOGICO</t>
  </si>
  <si>
    <t>TICKET REFEICAO</t>
  </si>
  <si>
    <t>RICHARD RIBEIRO</t>
  </si>
  <si>
    <t>Serv.Prest.PF- Aux.Administrativo - NFs nº 107</t>
  </si>
  <si>
    <t>Pedágios - Viagem Part. em Reunião Técnica E.N.</t>
  </si>
  <si>
    <t>SANDRA APARECIDA ARAÚJO DA VANCO</t>
  </si>
  <si>
    <t>Aluguel de Briq Infantil - Casas Lares - NF nº 08</t>
  </si>
  <si>
    <t>Mat.de Higiene e Limpeza  - Casa Lar - NF 176</t>
  </si>
  <si>
    <t>Gás - NF 5694 - Casas Lares</t>
  </si>
  <si>
    <t>Aluguel Casa Lar 05 - Boleto</t>
  </si>
  <si>
    <t>Transporte Escolar - Casa Lar - RPA nº 25</t>
  </si>
  <si>
    <t>Transp Escolar - VAN Casas Lares - NFs 03 e 04</t>
  </si>
  <si>
    <t>Serv.de Limpeza do Escritório - NFs 441</t>
  </si>
  <si>
    <t>Serv.de Transp.Escolar - VAN - NFs 02</t>
  </si>
  <si>
    <t>Serv. Manut. Eletrica</t>
  </si>
  <si>
    <t>Contribuição Sindical - Mensal</t>
  </si>
  <si>
    <t>FGTS S/Rescisão - Mª Carolina</t>
  </si>
  <si>
    <t>Mat. Atividades Culturais - NF 6477</t>
  </si>
  <si>
    <t>Táxi - Casas Lares - NF 03</t>
  </si>
  <si>
    <t>Pensão Alimentícia a Pagar - Colaborador Ivan S. Bonifácio</t>
  </si>
  <si>
    <t>Pagamento da 2ª Parc. 13º Salário</t>
  </si>
  <si>
    <t>FERNANDO HENRIQUE CUNHA BUENO</t>
  </si>
  <si>
    <t>INSS S/13º Salário - 2016</t>
  </si>
  <si>
    <t>ZERO-KM AUTO ELET CHAV SOM E ALARME LTDA</t>
  </si>
  <si>
    <t>Mat.P/ Manut.Edif - NF 188</t>
  </si>
  <si>
    <t>Táxi - Casas Lares -  NFs 02</t>
  </si>
  <si>
    <t>THOMAZ G. DE S. ROCHA</t>
  </si>
  <si>
    <t>Pagamento de 13°Salário - 2016</t>
  </si>
  <si>
    <t>Material de Escritório - NF 34223</t>
  </si>
  <si>
    <t>Transportadora/Mudança - NF 13</t>
  </si>
  <si>
    <t>SOLUÇÃO DIGITAL EM COPIADORAS LTDA EPP</t>
  </si>
  <si>
    <t>Aluguel de Copiadora/ Impressora - NF 448</t>
  </si>
  <si>
    <t>Alimentos - NFs 26983 e 26984.</t>
  </si>
  <si>
    <t>Utensílios Copa e Cozinha - NF26986</t>
  </si>
  <si>
    <t>Material Limpeza Higiene - NF26985.</t>
  </si>
  <si>
    <t>Material Limpeza Higiene -  NF 3453</t>
  </si>
  <si>
    <t>Alimentos - NF 3454</t>
  </si>
  <si>
    <t>Alimentos - NF 3455</t>
  </si>
  <si>
    <t>Material Limpeza Higiene - 3456</t>
  </si>
  <si>
    <t>Utensílios Copa e Cozinha  - NF 3458.</t>
  </si>
  <si>
    <t>Material Limpeza Higiene  - NF 3459.</t>
  </si>
  <si>
    <t>Alimentos - NF 3460.</t>
  </si>
  <si>
    <t>Serv.Prest. Aux.Adm.Escrit. - NF 110</t>
  </si>
  <si>
    <t>Alimentos NF - 3467 e 3468</t>
  </si>
  <si>
    <t>Material Limpeza Higiene  NF - 3469</t>
  </si>
  <si>
    <t>PIS S/Salários a pagar - FOPAG</t>
  </si>
  <si>
    <t>INSS Retido Serv. Prestados PF</t>
  </si>
  <si>
    <t>Água Mineral  - Casa Lar - NF 244</t>
  </si>
  <si>
    <t>CONSEL PEÇAS E SERVIÇOS LTDA</t>
  </si>
  <si>
    <t>Material para Manut.Equip. Casa Lar - NF 2826</t>
  </si>
  <si>
    <t>Manutenção de Equipamentos - Casa Lar - NF 2218</t>
  </si>
  <si>
    <t>Serviços Manut. e Reparos de Móveis - Casa Lar 5 - NF 1792</t>
  </si>
  <si>
    <t>Cama/Mesa/Banho - Casas Lares - NF 59410</t>
  </si>
  <si>
    <t xml:space="preserve">Cama/Mesa/Banho - Casas Lares - NF 59411 </t>
  </si>
  <si>
    <t>Cama/Mesa/Banho - Casas Lares NF -59415</t>
  </si>
  <si>
    <t>Alimentos - Casas Lares - NF's 27078 e 27098.</t>
  </si>
  <si>
    <t>Serv.Manut. Bicicletas - Casa 04 - NFs 87</t>
  </si>
  <si>
    <t>Serv.Manut. Bicicletas - Casa 03 - NFs 85.</t>
  </si>
  <si>
    <t>Serv.Manut. Bicicletas - Casa 02 - NF 84.</t>
  </si>
  <si>
    <t>Serv.Manut. Bicicletas - Casa 01 - NF 86.</t>
  </si>
  <si>
    <t>Gás - NF 5746</t>
  </si>
  <si>
    <t>Rescisão de Contrato de Trabalho (RCT) - Rosinéia</t>
  </si>
  <si>
    <t>GRRF - FGTS RESCISÓRIO</t>
  </si>
  <si>
    <t>FGTS S/Rescisão - Rosinéia</t>
  </si>
  <si>
    <t>Materiais p/ Manut. Reparos Edifícios - Casas Lares - NF 33359</t>
  </si>
  <si>
    <t>Vestuários - Casas Lares - NF 897.</t>
  </si>
  <si>
    <t>Vestuários - Casas Lares - NF 911.</t>
  </si>
  <si>
    <t>Material para Manutenção - Casas Lares - NF 334</t>
  </si>
  <si>
    <t>Telefone, Internet e TV por assinatura - Casas Lares e Escritório</t>
  </si>
  <si>
    <t>PLANTE FACIL COMERCIO DE MUDAS E JARDINAGEM LTDA</t>
  </si>
  <si>
    <t>Mat.Manut.Terrenos - Plantas - NF 1605</t>
  </si>
  <si>
    <t>Material para Reparos de Móveis - NF 595</t>
  </si>
  <si>
    <t>MARIO JOSE SALES RIO CLARO ME</t>
  </si>
  <si>
    <t>Serviços Manut. e Reparos de Móveis - NF 29</t>
  </si>
  <si>
    <t>NASCIMENTO NETO &amp; CIA LTDA EPP</t>
  </si>
  <si>
    <t>Ativ.Cutural - Casas Lares 01/02/03/04/05 e 06.</t>
  </si>
  <si>
    <t>Alimentos - Casa Lares - NF 3478</t>
  </si>
  <si>
    <t>Material Higienização e Limpeza - NF 3479 e 3480.</t>
  </si>
  <si>
    <t>MARIA DAS NEVES DE SOUZA SANTOS</t>
  </si>
  <si>
    <t>Pagamento de Férias - Mº Neves - RC</t>
  </si>
  <si>
    <t>Pagamento de Salários - FOPAG 12_2016</t>
  </si>
  <si>
    <t>Pagamento de Salários - FOPAG_12_2016</t>
  </si>
  <si>
    <t>Alimentos - Casas Lares - NF 555</t>
  </si>
  <si>
    <t>Contribuição Associativa - FOPAG_12_2016</t>
  </si>
  <si>
    <t>Transp Escolar - Cartões Avulsos - NF 17109</t>
  </si>
  <si>
    <t>Táxi Casas Lares - NF 124.</t>
  </si>
  <si>
    <t>Eletricidade - Casas Lares 01/ 02/ 05 e 06.</t>
  </si>
  <si>
    <t>Serv. Manut. e Rep de Edifícios - Casa Lar - NF 70</t>
  </si>
  <si>
    <t>Utensílios Copa e Cozinha e NF 6505</t>
  </si>
  <si>
    <t>Utensílios Copa e Cozinha - NF 6506</t>
  </si>
  <si>
    <t>Material de Limpeza e Higienização - NF 6507</t>
  </si>
  <si>
    <t>Material Elétrico  para Manut. Edifícios - NF 6508</t>
  </si>
  <si>
    <t>Material de Limpeza e Higienização - NF 6509</t>
  </si>
  <si>
    <t>Utensílios Copa e Cozinha - Casas Lares - NF 6510</t>
  </si>
  <si>
    <t>Vestuários - Casas Lares - NF 180</t>
  </si>
  <si>
    <t>Mat.de Higiene e Limpeza  - Casa Lar - NF 181</t>
  </si>
  <si>
    <t>COMÉRCIO DE CALÇADOS RIO CLARO EIRELLI - EPP</t>
  </si>
  <si>
    <t>Vestuários - Casa Lares - NF 96</t>
  </si>
  <si>
    <t>JCR BRASIL COMERCIO E SERVIÇOS LTDA - ME</t>
  </si>
  <si>
    <t>Serviços de Manut.de Hardware - Escr - NF 52</t>
  </si>
  <si>
    <t>Aluguel de Briq Infantil - Casas Lares - NF nº 10</t>
  </si>
  <si>
    <t>Utensílios Cozinha - NF 1134</t>
  </si>
  <si>
    <t>Calçados Segurança - NF 1135</t>
  </si>
  <si>
    <t>Mat.de Higiene e Limpeza  - Casa Lar - NF 1135</t>
  </si>
  <si>
    <t>Alimentos - Casas Lares 03 E 04 - NF's 3487 e 3488</t>
  </si>
  <si>
    <t>Alimentos - Casas Lares 05 e 06 - NF's 3489 e 3490</t>
  </si>
  <si>
    <t>Alimentos - Casas Lares 01 e 02 - NF's 3485 e 3486</t>
  </si>
  <si>
    <t>Manutenção e Pintura Casa Lar - NF 71</t>
  </si>
  <si>
    <t>Serv. De Fotog e Revelações - Casa Lares - NF 1556.</t>
  </si>
  <si>
    <t>Serv. De Fotog e Revelações - Casa Lares- NF 1557.</t>
  </si>
  <si>
    <t>Vestuários - Casas Lares - NF 674</t>
  </si>
  <si>
    <t>Mat.Manut.Equip. Casas Lares - NF 4976</t>
  </si>
  <si>
    <t>Serv.Manut Máq Equip - Casas Lares - NF 2326</t>
  </si>
  <si>
    <t>Manutenção e Pintura - Casa Lar 03  - NF 72</t>
  </si>
  <si>
    <t>Manutenção e Pintura - Casa Lar 01  - NF 73</t>
  </si>
  <si>
    <t>Manutenção e Pintura - Casa Lar 02 - NF 74</t>
  </si>
  <si>
    <t>AUTO MECÂNICA LEANDRO LTDA - ME</t>
  </si>
  <si>
    <t>Revisão Veículo VW GOL OOZ 4669 - NF 1041</t>
  </si>
  <si>
    <t>Mat.Manut. Veículo VW GOL OOZ 4669 - NF 1348</t>
  </si>
  <si>
    <t>Serv.Manut. Elétrica e Esgoto - Casa Lar 06 - NF 75</t>
  </si>
  <si>
    <t>Alimentos - Casa Lar - NF 3492</t>
  </si>
  <si>
    <t>ZERO KM AUTO ELÉTRICA CHAV. SOM E ALARME LTDA</t>
  </si>
  <si>
    <t>Mat. Manut.Edif - Casas Lares - NF 195</t>
  </si>
  <si>
    <t>Serv. Manut. Cerca Elétrica e Portas - Casa Lar 05 - NF 76</t>
  </si>
  <si>
    <t>Mat. Festas Aniversário - Casa Lares - NF 62</t>
  </si>
  <si>
    <t>PANIFICADORA RIOPAO LTDA ME</t>
  </si>
  <si>
    <t>Alimentos - Casas Lares - NF 298</t>
  </si>
  <si>
    <t>LUMOS LIVRARIA E PAPELARIA ESPECIAL LTDA</t>
  </si>
  <si>
    <t>Material Pedagógico - Casas Lares - NF 2754</t>
  </si>
  <si>
    <t>EMPRESA DE CINEMAS ARCOPLEX LTDA</t>
  </si>
  <si>
    <t>Ativ.Cutural - Casa Lar - Recibo</t>
  </si>
  <si>
    <t>Serv.Manutenção Elétrica - Casa Lar 02- NF 77</t>
  </si>
  <si>
    <t>ANDERSON SILVERIO BUENO</t>
  </si>
  <si>
    <t>Serv. Manut. Equipamentos - NF 50</t>
  </si>
  <si>
    <t>DAAE - RIO CLARO</t>
  </si>
  <si>
    <t>Água e Esgoto - Casas Lares</t>
  </si>
  <si>
    <t>TICKET ALIMENTACAO</t>
  </si>
  <si>
    <t>DESPESAS BANCÁRIAS</t>
  </si>
  <si>
    <t>TARIFAS BANCÁRIAS DE JAN À MAIO/ 2016</t>
  </si>
  <si>
    <t>PECINI IMÓVEIS EMPREEND.IMOB.LTDA</t>
  </si>
  <si>
    <t>Telefone, Internet e TV por assinatura - Casa Lar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</si>
</sst>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-[$R$-416]\ * #,##0.00_-;\-[$R$-416]\ * #,##0.00_-;_-[$R$-416]\ 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0" fontId="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257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Fill="1"/>
    <xf numFmtId="0" fontId="3" fillId="0" borderId="0" xfId="0" applyFont="1"/>
    <xf numFmtId="43" fontId="0" fillId="0" borderId="0" xfId="0" applyNumberFormat="1"/>
    <xf numFmtId="0" fontId="2" fillId="0" borderId="0" xfId="0" applyFont="1"/>
    <xf numFmtId="0" fontId="0" fillId="0" borderId="0" xfId="0" applyAlignment="1">
      <alignment horizontal="left"/>
    </xf>
    <xf numFmtId="164" fontId="6" fillId="0" borderId="1" xfId="1" applyFont="1" applyBorder="1"/>
    <xf numFmtId="0" fontId="12" fillId="0" borderId="0" xfId="0" applyFont="1" applyFill="1" applyAlignment="1">
      <alignment horizontal="left"/>
    </xf>
    <xf numFmtId="0" fontId="0" fillId="0" borderId="0" xfId="0"/>
    <xf numFmtId="0" fontId="7" fillId="0" borderId="0" xfId="0" applyFont="1" applyFill="1"/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Fill="1" applyAlignment="1"/>
    <xf numFmtId="0" fontId="8" fillId="0" borderId="0" xfId="0" applyFont="1" applyFill="1" applyAlignment="1"/>
    <xf numFmtId="0" fontId="2" fillId="0" borderId="1" xfId="0" applyFont="1" applyBorder="1" applyAlignment="1">
      <alignment horizontal="center"/>
    </xf>
    <xf numFmtId="3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 applyFill="1" applyBorder="1" applyAlignment="1">
      <alignment vertical="top" wrapText="1"/>
    </xf>
    <xf numFmtId="0" fontId="0" fillId="0" borderId="0" xfId="0" applyFill="1" applyBorder="1"/>
    <xf numFmtId="0" fontId="0" fillId="0" borderId="0" xfId="0" applyAlignment="1">
      <alignment horizontal="left"/>
    </xf>
    <xf numFmtId="0" fontId="2" fillId="0" borderId="0" xfId="0" applyFont="1"/>
    <xf numFmtId="0" fontId="17" fillId="0" borderId="0" xfId="0" applyFont="1"/>
    <xf numFmtId="0" fontId="5" fillId="0" borderId="0" xfId="0" applyFont="1" applyFill="1" applyAlignment="1">
      <alignment vertic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2" fillId="0" borderId="4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13" fillId="0" borderId="0" xfId="0" applyFont="1"/>
    <xf numFmtId="164" fontId="3" fillId="0" borderId="0" xfId="1" applyFont="1"/>
    <xf numFmtId="0" fontId="0" fillId="0" borderId="0" xfId="0" applyFill="1" applyBorder="1" applyAlignment="1">
      <alignment horizontal="left" vertical="top" wrapText="1"/>
    </xf>
    <xf numFmtId="0" fontId="0" fillId="0" borderId="6" xfId="0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/>
    <xf numFmtId="0" fontId="0" fillId="0" borderId="13" xfId="0" applyBorder="1"/>
    <xf numFmtId="0" fontId="0" fillId="0" borderId="14" xfId="0" applyBorder="1"/>
    <xf numFmtId="14" fontId="0" fillId="0" borderId="15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0" fillId="0" borderId="17" xfId="0" applyBorder="1"/>
    <xf numFmtId="4" fontId="0" fillId="0" borderId="17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14" fontId="0" fillId="0" borderId="22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4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8" xfId="0" applyBorder="1"/>
    <xf numFmtId="164" fontId="2" fillId="0" borderId="9" xfId="1" applyFont="1" applyBorder="1" applyAlignment="1">
      <alignment horizontal="center" wrapText="1"/>
    </xf>
    <xf numFmtId="164" fontId="2" fillId="0" borderId="10" xfId="1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16" fillId="0" borderId="29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164" fontId="14" fillId="0" borderId="17" xfId="1" applyFont="1" applyBorder="1" applyAlignment="1">
      <alignment horizontal="center"/>
    </xf>
    <xf numFmtId="164" fontId="14" fillId="0" borderId="18" xfId="1" applyFont="1" applyBorder="1" applyAlignment="1">
      <alignment horizontal="center"/>
    </xf>
    <xf numFmtId="14" fontId="14" fillId="0" borderId="15" xfId="0" applyNumberFormat="1" applyFont="1" applyBorder="1" applyAlignment="1">
      <alignment horizontal="center"/>
    </xf>
    <xf numFmtId="14" fontId="14" fillId="0" borderId="16" xfId="0" applyNumberFormat="1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164" fontId="14" fillId="0" borderId="22" xfId="1" applyFont="1" applyBorder="1" applyAlignment="1">
      <alignment horizontal="center"/>
    </xf>
    <xf numFmtId="164" fontId="14" fillId="0" borderId="23" xfId="1" applyFont="1" applyBorder="1" applyAlignment="1">
      <alignment horizontal="center"/>
    </xf>
    <xf numFmtId="14" fontId="14" fillId="0" borderId="22" xfId="0" applyNumberFormat="1" applyFont="1" applyBorder="1" applyAlignment="1">
      <alignment horizontal="center"/>
    </xf>
    <xf numFmtId="14" fontId="14" fillId="0" borderId="21" xfId="0" applyNumberFormat="1" applyFont="1" applyBorder="1" applyAlignment="1">
      <alignment horizontal="center"/>
    </xf>
    <xf numFmtId="3" fontId="16" fillId="0" borderId="22" xfId="0" applyNumberFormat="1" applyFont="1" applyFill="1" applyBorder="1" applyAlignment="1">
      <alignment horizontal="center"/>
    </xf>
    <xf numFmtId="3" fontId="16" fillId="0" borderId="21" xfId="0" applyNumberFormat="1" applyFont="1" applyFill="1" applyBorder="1" applyAlignment="1">
      <alignment horizontal="center"/>
    </xf>
    <xf numFmtId="0" fontId="2" fillId="0" borderId="30" xfId="0" applyFont="1" applyBorder="1" applyAlignment="1">
      <alignment horizontal="right"/>
    </xf>
    <xf numFmtId="164" fontId="6" fillId="0" borderId="15" xfId="1" applyFont="1" applyBorder="1"/>
    <xf numFmtId="164" fontId="6" fillId="0" borderId="31" xfId="1" applyFont="1" applyBorder="1"/>
    <xf numFmtId="164" fontId="6" fillId="0" borderId="22" xfId="1" applyFont="1" applyFill="1" applyBorder="1" applyAlignment="1">
      <alignment horizontal="center"/>
    </xf>
    <xf numFmtId="164" fontId="6" fillId="0" borderId="23" xfId="1" applyFont="1" applyFill="1" applyBorder="1" applyAlignment="1">
      <alignment horizontal="center"/>
    </xf>
    <xf numFmtId="0" fontId="2" fillId="0" borderId="32" xfId="0" applyFont="1" applyBorder="1" applyAlignment="1">
      <alignment horizontal="right"/>
    </xf>
    <xf numFmtId="164" fontId="2" fillId="0" borderId="27" xfId="1" applyFont="1" applyBorder="1"/>
    <xf numFmtId="164" fontId="2" fillId="0" borderId="28" xfId="1" applyFont="1" applyBorder="1"/>
    <xf numFmtId="0" fontId="3" fillId="0" borderId="2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164" fontId="7" fillId="0" borderId="15" xfId="1" applyFont="1" applyBorder="1" applyAlignment="1">
      <alignment horizontal="center" vertical="center" wrapText="1"/>
    </xf>
    <xf numFmtId="164" fontId="7" fillId="0" borderId="16" xfId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4" fontId="7" fillId="0" borderId="15" xfId="1" applyFont="1" applyFill="1" applyBorder="1" applyAlignment="1">
      <alignment horizontal="center" vertical="center"/>
    </xf>
    <xf numFmtId="164" fontId="7" fillId="0" borderId="31" xfId="1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164" fontId="7" fillId="0" borderId="22" xfId="1" applyFont="1" applyBorder="1" applyAlignment="1">
      <alignment horizontal="center" vertical="center" wrapText="1"/>
    </xf>
    <xf numFmtId="164" fontId="7" fillId="0" borderId="21" xfId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64" fontId="7" fillId="0" borderId="22" xfId="1" applyFont="1" applyFill="1" applyBorder="1" applyAlignment="1">
      <alignment vertical="center"/>
    </xf>
    <xf numFmtId="164" fontId="7" fillId="0" borderId="23" xfId="1" applyFont="1" applyFill="1" applyBorder="1" applyAlignment="1">
      <alignment vertical="center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39" xfId="0" applyFont="1" applyBorder="1" applyAlignment="1">
      <alignment horizontal="right"/>
    </xf>
    <xf numFmtId="164" fontId="7" fillId="0" borderId="19" xfId="1" applyFont="1" applyBorder="1" applyAlignment="1">
      <alignment horizontal="center"/>
    </xf>
    <xf numFmtId="164" fontId="7" fillId="0" borderId="23" xfId="1" applyFont="1" applyBorder="1" applyAlignment="1">
      <alignment horizontal="center"/>
    </xf>
    <xf numFmtId="0" fontId="2" fillId="0" borderId="40" xfId="0" applyFont="1" applyBorder="1" applyAlignment="1">
      <alignment horizontal="right"/>
    </xf>
    <xf numFmtId="164" fontId="7" fillId="0" borderId="19" xfId="1" applyFont="1" applyBorder="1"/>
    <xf numFmtId="164" fontId="7" fillId="0" borderId="23" xfId="1" applyFont="1" applyBorder="1"/>
    <xf numFmtId="0" fontId="2" fillId="0" borderId="41" xfId="0" applyFont="1" applyFill="1" applyBorder="1" applyAlignment="1">
      <alignment horizontal="right"/>
    </xf>
    <xf numFmtId="164" fontId="7" fillId="0" borderId="24" xfId="1" applyFont="1" applyBorder="1"/>
    <xf numFmtId="164" fontId="7" fillId="0" borderId="28" xfId="1" applyFont="1" applyBorder="1"/>
    <xf numFmtId="0" fontId="0" fillId="0" borderId="0" xfId="0" applyAlignment="1"/>
    <xf numFmtId="164" fontId="0" fillId="0" borderId="0" xfId="0" applyNumberFormat="1" applyAlignment="1">
      <alignment horizontal="left"/>
    </xf>
    <xf numFmtId="0" fontId="7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12" fillId="0" borderId="0" xfId="0" applyFont="1" applyFill="1"/>
    <xf numFmtId="0" fontId="12" fillId="0" borderId="0" xfId="0" applyFont="1" applyFill="1" applyAlignment="1">
      <alignment wrapText="1"/>
    </xf>
    <xf numFmtId="0" fontId="20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22" fillId="0" borderId="0" xfId="0" applyFont="1" applyFill="1" applyAlignment="1"/>
    <xf numFmtId="0" fontId="22" fillId="0" borderId="0" xfId="0" applyFont="1" applyFill="1" applyAlignment="1">
      <alignment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/>
    </xf>
    <xf numFmtId="0" fontId="11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center" wrapText="1"/>
    </xf>
    <xf numFmtId="44" fontId="13" fillId="2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/>
    </xf>
    <xf numFmtId="44" fontId="13" fillId="2" borderId="1" xfId="0" applyNumberFormat="1" applyFont="1" applyFill="1" applyBorder="1" applyAlignment="1"/>
    <xf numFmtId="44" fontId="13" fillId="2" borderId="1" xfId="0" applyNumberFormat="1" applyFont="1" applyFill="1" applyBorder="1" applyAlignment="1">
      <alignment horizontal="left"/>
    </xf>
    <xf numFmtId="0" fontId="13" fillId="0" borderId="22" xfId="0" applyFont="1" applyBorder="1" applyAlignment="1">
      <alignment horizontal="left"/>
    </xf>
    <xf numFmtId="44" fontId="13" fillId="2" borderId="1" xfId="0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left" vertical="center" wrapText="1"/>
    </xf>
    <xf numFmtId="14" fontId="13" fillId="0" borderId="1" xfId="0" applyNumberFormat="1" applyFont="1" applyFill="1" applyBorder="1" applyAlignment="1">
      <alignment horizontal="center"/>
    </xf>
    <xf numFmtId="0" fontId="13" fillId="0" borderId="22" xfId="0" applyFont="1" applyFill="1" applyBorder="1" applyAlignment="1">
      <alignment horizontal="left"/>
    </xf>
    <xf numFmtId="0" fontId="9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44" fontId="13" fillId="2" borderId="22" xfId="0" applyNumberFormat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left" vertical="center"/>
    </xf>
    <xf numFmtId="44" fontId="13" fillId="2" borderId="22" xfId="0" applyNumberFormat="1" applyFont="1" applyFill="1" applyBorder="1" applyAlignment="1"/>
    <xf numFmtId="44" fontId="13" fillId="2" borderId="22" xfId="0" applyNumberFormat="1" applyFont="1" applyFill="1" applyBorder="1" applyAlignment="1">
      <alignment horizontal="left"/>
    </xf>
    <xf numFmtId="14" fontId="3" fillId="0" borderId="1" xfId="4" applyNumberFormat="1" applyFont="1" applyFill="1" applyBorder="1" applyAlignment="1">
      <alignment horizontal="center"/>
    </xf>
    <xf numFmtId="0" fontId="3" fillId="0" borderId="22" xfId="4" applyFont="1" applyFill="1" applyBorder="1" applyAlignment="1">
      <alignment horizontal="left"/>
    </xf>
    <xf numFmtId="164" fontId="13" fillId="2" borderId="1" xfId="0" applyNumberFormat="1" applyFont="1" applyFill="1" applyBorder="1" applyAlignment="1"/>
    <xf numFmtId="0" fontId="13" fillId="0" borderId="22" xfId="0" applyFont="1" applyBorder="1" applyAlignment="1">
      <alignment horizontal="left" vertical="center" shrinkToFit="1"/>
    </xf>
    <xf numFmtId="0" fontId="3" fillId="2" borderId="22" xfId="0" applyFont="1" applyFill="1" applyBorder="1" applyAlignment="1">
      <alignment horizontal="left"/>
    </xf>
    <xf numFmtId="44" fontId="13" fillId="2" borderId="1" xfId="0" applyNumberFormat="1" applyFont="1" applyFill="1" applyBorder="1" applyAlignment="1">
      <alignment vertical="center" wrapText="1"/>
    </xf>
    <xf numFmtId="0" fontId="13" fillId="2" borderId="22" xfId="0" applyFont="1" applyFill="1" applyBorder="1" applyAlignment="1">
      <alignment horizontal="left"/>
    </xf>
    <xf numFmtId="164" fontId="3" fillId="2" borderId="1" xfId="1" applyFont="1" applyFill="1" applyBorder="1" applyAlignment="1"/>
    <xf numFmtId="0" fontId="13" fillId="2" borderId="22" xfId="0" applyFont="1" applyFill="1" applyBorder="1" applyAlignment="1">
      <alignment horizontal="left" shrinkToFit="1"/>
    </xf>
    <xf numFmtId="0" fontId="13" fillId="0" borderId="22" xfId="0" applyFont="1" applyBorder="1" applyAlignment="1">
      <alignment horizontal="left" shrinkToFit="1"/>
    </xf>
    <xf numFmtId="0" fontId="13" fillId="0" borderId="22" xfId="0" applyFont="1" applyFill="1" applyBorder="1" applyAlignment="1">
      <alignment horizontal="left" shrinkToFit="1"/>
    </xf>
    <xf numFmtId="164" fontId="13" fillId="2" borderId="3" xfId="0" applyNumberFormat="1" applyFont="1" applyFill="1" applyBorder="1" applyAlignment="1"/>
    <xf numFmtId="164" fontId="3" fillId="2" borderId="3" xfId="1" applyFont="1" applyFill="1" applyBorder="1" applyAlignment="1"/>
    <xf numFmtId="14" fontId="3" fillId="0" borderId="1" xfId="0" applyNumberFormat="1" applyFont="1" applyFill="1" applyBorder="1" applyAlignment="1">
      <alignment horizontal="center"/>
    </xf>
    <xf numFmtId="166" fontId="3" fillId="2" borderId="3" xfId="1" applyNumberFormat="1" applyFont="1" applyFill="1" applyBorder="1" applyAlignment="1"/>
    <xf numFmtId="0" fontId="22" fillId="0" borderId="22" xfId="0" applyFont="1" applyBorder="1" applyAlignment="1">
      <alignment horizontal="left"/>
    </xf>
    <xf numFmtId="164" fontId="13" fillId="2" borderId="1" xfId="0" applyNumberFormat="1" applyFont="1" applyFill="1" applyBorder="1" applyAlignment="1">
      <alignment horizontal="left"/>
    </xf>
    <xf numFmtId="164" fontId="13" fillId="2" borderId="1" xfId="0" applyNumberFormat="1" applyFont="1" applyFill="1" applyBorder="1" applyAlignment="1">
      <alignment horizontal="center"/>
    </xf>
    <xf numFmtId="164" fontId="3" fillId="2" borderId="1" xfId="1" applyFont="1" applyFill="1" applyBorder="1" applyAlignment="1">
      <alignment horizontal="center"/>
    </xf>
    <xf numFmtId="14" fontId="13" fillId="2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44" fontId="13" fillId="2" borderId="1" xfId="1" applyNumberFormat="1" applyFont="1" applyFill="1" applyBorder="1" applyAlignment="1">
      <alignment horizontal="right" vertical="center"/>
    </xf>
    <xf numFmtId="44" fontId="13" fillId="2" borderId="1" xfId="1" applyNumberFormat="1" applyFont="1" applyFill="1" applyBorder="1" applyAlignment="1"/>
    <xf numFmtId="44" fontId="13" fillId="2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horizontal="left"/>
    </xf>
    <xf numFmtId="44" fontId="3" fillId="2" borderId="1" xfId="1" applyNumberFormat="1" applyFont="1" applyFill="1" applyBorder="1" applyAlignment="1">
      <alignment horizontal="center"/>
    </xf>
    <xf numFmtId="44" fontId="18" fillId="2" borderId="1" xfId="0" applyNumberFormat="1" applyFont="1" applyFill="1" applyBorder="1" applyAlignment="1">
      <alignment horizontal="right" vertical="center" wrapText="1"/>
    </xf>
    <xf numFmtId="0" fontId="26" fillId="0" borderId="1" xfId="5" applyFont="1" applyFill="1" applyBorder="1" applyAlignment="1">
      <alignment horizontal="left" vertical="top" wrapText="1"/>
    </xf>
    <xf numFmtId="44" fontId="27" fillId="2" borderId="1" xfId="6" applyNumberFormat="1" applyFont="1" applyFill="1" applyBorder="1" applyAlignment="1">
      <alignment horizontal="right" wrapText="1"/>
    </xf>
    <xf numFmtId="0" fontId="0" fillId="0" borderId="22" xfId="0" applyFont="1" applyBorder="1" applyAlignment="1">
      <alignment horizontal="left"/>
    </xf>
    <xf numFmtId="44" fontId="0" fillId="2" borderId="1" xfId="0" applyNumberFormat="1" applyFill="1" applyBorder="1" applyAlignment="1">
      <alignment horizontal="right" vertical="center" wrapText="1"/>
    </xf>
    <xf numFmtId="44" fontId="0" fillId="2" borderId="43" xfId="0" applyNumberFormat="1" applyFill="1" applyBorder="1" applyAlignment="1">
      <alignment horizontal="right" vertical="center" wrapText="1"/>
    </xf>
    <xf numFmtId="44" fontId="27" fillId="2" borderId="1" xfId="7" applyNumberFormat="1" applyFont="1" applyFill="1" applyBorder="1" applyAlignment="1">
      <alignment horizontal="right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44" fontId="0" fillId="0" borderId="1" xfId="0" applyNumberFormat="1" applyFont="1" applyBorder="1" applyAlignment="1">
      <alignment horizontal="center" vertical="center" wrapText="1"/>
    </xf>
    <xf numFmtId="14" fontId="28" fillId="0" borderId="1" xfId="8" applyNumberFormat="1" applyFont="1" applyFill="1" applyBorder="1" applyAlignment="1">
      <alignment horizontal="center" wrapText="1"/>
    </xf>
    <xf numFmtId="44" fontId="28" fillId="0" borderId="1" xfId="1" applyNumberFormat="1" applyFont="1" applyFill="1" applyBorder="1" applyAlignment="1">
      <alignment horizontal="right" wrapText="1"/>
    </xf>
    <xf numFmtId="0" fontId="27" fillId="0" borderId="1" xfId="5" applyFont="1" applyFill="1" applyBorder="1" applyAlignment="1">
      <alignment horizontal="left" wrapText="1"/>
    </xf>
    <xf numFmtId="14" fontId="28" fillId="2" borderId="1" xfId="8" applyNumberFormat="1" applyFont="1" applyFill="1" applyBorder="1" applyAlignment="1">
      <alignment horizontal="center" wrapText="1"/>
    </xf>
    <xf numFmtId="44" fontId="28" fillId="2" borderId="1" xfId="1" applyNumberFormat="1" applyFont="1" applyFill="1" applyBorder="1" applyAlignment="1">
      <alignment horizontal="right" wrapText="1"/>
    </xf>
    <xf numFmtId="164" fontId="27" fillId="0" borderId="1" xfId="1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/>
    </xf>
    <xf numFmtId="0" fontId="26" fillId="0" borderId="1" xfId="5" applyFont="1" applyFill="1" applyBorder="1" applyAlignment="1">
      <alignment horizontal="left" wrapText="1"/>
    </xf>
    <xf numFmtId="0" fontId="26" fillId="0" borderId="1" xfId="5" applyFont="1" applyFill="1" applyBorder="1" applyAlignment="1">
      <alignment horizontal="left" vertical="center" wrapText="1"/>
    </xf>
    <xf numFmtId="0" fontId="27" fillId="0" borderId="1" xfId="6" applyFont="1" applyFill="1" applyBorder="1" applyAlignment="1">
      <alignment horizontal="left"/>
    </xf>
    <xf numFmtId="0" fontId="26" fillId="0" borderId="22" xfId="5" applyFont="1" applyFill="1" applyBorder="1" applyAlignment="1">
      <alignment horizontal="left" wrapText="1"/>
    </xf>
    <xf numFmtId="0" fontId="18" fillId="0" borderId="22" xfId="4" applyFont="1" applyFill="1" applyBorder="1" applyAlignment="1">
      <alignment horizontal="left"/>
    </xf>
    <xf numFmtId="0" fontId="18" fillId="0" borderId="22" xfId="0" applyFont="1" applyFill="1" applyBorder="1" applyAlignment="1">
      <alignment horizontal="left"/>
    </xf>
    <xf numFmtId="0" fontId="27" fillId="0" borderId="1" xfId="6" applyFont="1" applyFill="1" applyBorder="1" applyAlignment="1">
      <alignment horizontal="left" wrapText="1"/>
    </xf>
    <xf numFmtId="0" fontId="27" fillId="0" borderId="43" xfId="5" applyFont="1" applyFill="1" applyBorder="1" applyAlignment="1">
      <alignment horizontal="left" wrapText="1"/>
    </xf>
    <xf numFmtId="0" fontId="27" fillId="0" borderId="22" xfId="5" applyFont="1" applyFill="1" applyBorder="1" applyAlignment="1">
      <alignment horizontal="left" wrapText="1"/>
    </xf>
    <xf numFmtId="0" fontId="27" fillId="2" borderId="1" xfId="5" applyFont="1" applyFill="1" applyBorder="1" applyAlignment="1">
      <alignment horizontal="left" wrapText="1"/>
    </xf>
    <xf numFmtId="0" fontId="27" fillId="2" borderId="1" xfId="7" applyFont="1" applyFill="1" applyBorder="1" applyAlignment="1">
      <alignment horizontal="left" wrapText="1"/>
    </xf>
    <xf numFmtId="0" fontId="28" fillId="0" borderId="1" xfId="8" applyFont="1" applyFill="1" applyBorder="1" applyAlignment="1">
      <alignment horizontal="left" wrapText="1"/>
    </xf>
    <xf numFmtId="0" fontId="28" fillId="2" borderId="1" xfId="8" applyFont="1" applyFill="1" applyBorder="1" applyAlignment="1">
      <alignment horizontal="left" wrapText="1"/>
    </xf>
    <xf numFmtId="0" fontId="28" fillId="0" borderId="1" xfId="6" applyFont="1" applyFill="1" applyBorder="1" applyAlignment="1">
      <alignment horizontal="left"/>
    </xf>
    <xf numFmtId="0" fontId="28" fillId="0" borderId="1" xfId="5" applyFont="1" applyFill="1" applyBorder="1" applyAlignment="1">
      <alignment horizontal="left" wrapText="1"/>
    </xf>
    <xf numFmtId="0" fontId="27" fillId="0" borderId="1" xfId="9" applyFont="1" applyFill="1" applyBorder="1" applyAlignment="1">
      <alignment horizontal="left" wrapText="1"/>
    </xf>
    <xf numFmtId="14" fontId="26" fillId="0" borderId="1" xfId="5" applyNumberFormat="1" applyFont="1" applyFill="1" applyBorder="1" applyAlignment="1">
      <alignment horizontal="center" wrapText="1"/>
    </xf>
    <xf numFmtId="14" fontId="26" fillId="0" borderId="1" xfId="5" applyNumberFormat="1" applyFont="1" applyFill="1" applyBorder="1" applyAlignment="1">
      <alignment horizontal="center" vertical="center" wrapText="1"/>
    </xf>
    <xf numFmtId="14" fontId="18" fillId="0" borderId="1" xfId="5" applyNumberFormat="1" applyFont="1" applyFill="1" applyBorder="1" applyAlignment="1">
      <alignment horizontal="center" wrapText="1"/>
    </xf>
    <xf numFmtId="14" fontId="27" fillId="0" borderId="1" xfId="6" applyNumberFormat="1" applyFont="1" applyFill="1" applyBorder="1" applyAlignment="1">
      <alignment horizontal="center" wrapText="1"/>
    </xf>
    <xf numFmtId="14" fontId="27" fillId="0" borderId="1" xfId="5" applyNumberFormat="1" applyFont="1" applyFill="1" applyBorder="1" applyAlignment="1">
      <alignment horizontal="center" wrapText="1"/>
    </xf>
    <xf numFmtId="14" fontId="28" fillId="0" borderId="1" xfId="6" applyNumberFormat="1" applyFont="1" applyBorder="1" applyAlignment="1">
      <alignment horizontal="center"/>
    </xf>
    <xf numFmtId="14" fontId="28" fillId="0" borderId="0" xfId="6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14" fontId="27" fillId="0" borderId="42" xfId="5" applyNumberFormat="1" applyFont="1" applyFill="1" applyBorder="1" applyAlignment="1">
      <alignment horizontal="center" wrapText="1"/>
    </xf>
    <xf numFmtId="14" fontId="27" fillId="2" borderId="1" xfId="5" applyNumberFormat="1" applyFont="1" applyFill="1" applyBorder="1" applyAlignment="1">
      <alignment horizontal="center" wrapText="1"/>
    </xf>
    <xf numFmtId="14" fontId="27" fillId="2" borderId="1" xfId="7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4" fontId="3" fillId="0" borderId="0" xfId="1" applyFont="1" applyAlignment="1"/>
  </cellXfs>
  <cellStyles count="10">
    <cellStyle name="Moeda 2" xfId="1"/>
    <cellStyle name="Normal" xfId="0" builtinId="0"/>
    <cellStyle name="Normal 2" xfId="2"/>
    <cellStyle name="Normal_9142-1" xfId="5"/>
    <cellStyle name="Normal_9142-1 (2)" xfId="6"/>
    <cellStyle name="Normal_9142-1 (4)" xfId="8"/>
    <cellStyle name="Normal_9143-X (3)" xfId="7"/>
    <cellStyle name="Normal_9143-X (4)" xfId="9"/>
    <cellStyle name="Normal_Plan7" xfId="4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topLeftCell="A55" zoomScaleNormal="100" workbookViewId="0">
      <selection activeCell="F16" sqref="F16:G16"/>
    </sheetView>
  </sheetViews>
  <sheetFormatPr defaultRowHeight="15" x14ac:dyDescent="0.25"/>
  <cols>
    <col min="7" max="7" width="13" customWidth="1"/>
    <col min="8" max="8" width="11.42578125" customWidth="1"/>
    <col min="10" max="10" width="10.42578125" customWidth="1"/>
  </cols>
  <sheetData>
    <row r="1" spans="1:10" ht="15.7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5.75" x14ac:dyDescent="0.25">
      <c r="A2" s="17" t="s">
        <v>79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9" t="s">
        <v>80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25">
      <c r="A5" s="18" t="s">
        <v>81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x14ac:dyDescent="0.25">
      <c r="A6" s="20" t="s">
        <v>82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25">
      <c r="A7" s="21" t="s">
        <v>83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x14ac:dyDescent="0.25">
      <c r="A8" s="45" t="s">
        <v>84</v>
      </c>
      <c r="B8" s="45"/>
      <c r="C8" s="45"/>
      <c r="D8" s="45"/>
      <c r="E8" s="45"/>
      <c r="F8" s="45"/>
      <c r="G8" s="45"/>
      <c r="H8" s="45"/>
      <c r="I8" s="45"/>
      <c r="J8" s="45"/>
    </row>
    <row r="9" spans="1:10" x14ac:dyDescent="0.25">
      <c r="A9" s="22" t="s">
        <v>85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x14ac:dyDescent="0.25">
      <c r="A10" s="20" t="s">
        <v>1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10" x14ac:dyDescent="0.25">
      <c r="A11" s="22" t="s">
        <v>86</v>
      </c>
      <c r="B11" s="22"/>
      <c r="C11" s="22"/>
      <c r="D11" s="22"/>
      <c r="E11" s="22"/>
      <c r="F11" s="22"/>
      <c r="G11" s="22"/>
      <c r="H11" s="22"/>
      <c r="I11" s="22"/>
      <c r="J11" s="22"/>
    </row>
    <row r="12" spans="1:10" x14ac:dyDescent="0.25">
      <c r="A12" s="22" t="s">
        <v>2</v>
      </c>
      <c r="B12" s="22"/>
      <c r="C12" s="22"/>
      <c r="D12" s="22"/>
      <c r="E12" s="22"/>
      <c r="F12" s="22"/>
      <c r="G12" s="22"/>
      <c r="H12" s="22"/>
      <c r="I12" s="22"/>
      <c r="J12" s="22"/>
    </row>
    <row r="13" spans="1:10" ht="15.75" thickBot="1" x14ac:dyDescent="0.3">
      <c r="A13" s="46"/>
      <c r="B13" s="46"/>
      <c r="C13" s="46"/>
      <c r="D13" s="46"/>
      <c r="E13" s="46"/>
      <c r="F13" s="46"/>
      <c r="G13" s="46"/>
      <c r="H13" s="46"/>
      <c r="I13" s="46"/>
      <c r="J13" s="46"/>
    </row>
    <row r="14" spans="1:10" ht="15.75" thickBot="1" x14ac:dyDescent="0.3">
      <c r="A14" s="47" t="s">
        <v>3</v>
      </c>
      <c r="B14" s="48"/>
      <c r="C14" s="48"/>
      <c r="D14" s="48" t="s">
        <v>4</v>
      </c>
      <c r="E14" s="48"/>
      <c r="F14" s="48" t="s">
        <v>5</v>
      </c>
      <c r="G14" s="48"/>
      <c r="H14" s="48" t="s">
        <v>6</v>
      </c>
      <c r="I14" s="48"/>
      <c r="J14" s="49"/>
    </row>
    <row r="15" spans="1:10" x14ac:dyDescent="0.25">
      <c r="A15" s="50" t="s">
        <v>87</v>
      </c>
      <c r="B15" s="51"/>
      <c r="C15" s="52"/>
      <c r="D15" s="53">
        <v>42373</v>
      </c>
      <c r="E15" s="54"/>
      <c r="F15" s="55" t="s">
        <v>88</v>
      </c>
      <c r="G15" s="52"/>
      <c r="H15" s="56">
        <v>1101950</v>
      </c>
      <c r="I15" s="51"/>
      <c r="J15" s="57"/>
    </row>
    <row r="16" spans="1:10" x14ac:dyDescent="0.25">
      <c r="A16" s="58" t="s">
        <v>89</v>
      </c>
      <c r="B16" s="59"/>
      <c r="C16" s="60"/>
      <c r="D16" s="61"/>
      <c r="E16" s="62"/>
      <c r="F16" s="63"/>
      <c r="G16" s="60"/>
      <c r="H16" s="64"/>
      <c r="I16" s="59"/>
      <c r="J16" s="65"/>
    </row>
    <row r="17" spans="1:10" ht="15.75" thickBot="1" x14ac:dyDescent="0.3">
      <c r="A17" s="66"/>
      <c r="B17" s="67"/>
      <c r="C17" s="68"/>
      <c r="D17" s="69"/>
      <c r="E17" s="68"/>
      <c r="F17" s="69"/>
      <c r="G17" s="68"/>
      <c r="H17" s="69"/>
      <c r="I17" s="67"/>
      <c r="J17" s="70"/>
    </row>
    <row r="18" spans="1:10" ht="15.75" thickBot="1" x14ac:dyDescent="0.3">
      <c r="A18" s="71"/>
      <c r="B18" s="71"/>
      <c r="C18" s="71"/>
      <c r="D18" s="71"/>
      <c r="E18" s="71"/>
      <c r="F18" s="71"/>
      <c r="G18" s="71"/>
      <c r="H18" s="71"/>
      <c r="I18" s="71"/>
      <c r="J18" s="71"/>
    </row>
    <row r="19" spans="1:10" ht="15" customHeight="1" thickBot="1" x14ac:dyDescent="0.3">
      <c r="A19" s="47" t="s">
        <v>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15" customHeight="1" thickBot="1" x14ac:dyDescent="0.3">
      <c r="A20" s="72" t="s">
        <v>8</v>
      </c>
      <c r="B20" s="73"/>
      <c r="C20" s="74" t="s">
        <v>9</v>
      </c>
      <c r="D20" s="74"/>
      <c r="E20" s="75" t="s">
        <v>10</v>
      </c>
      <c r="F20" s="75"/>
      <c r="G20" s="75" t="s">
        <v>4</v>
      </c>
      <c r="H20" s="75"/>
      <c r="I20" s="74" t="s">
        <v>11</v>
      </c>
      <c r="J20" s="76"/>
    </row>
    <row r="21" spans="1:10" ht="15.75" x14ac:dyDescent="0.25">
      <c r="A21" s="77" t="s">
        <v>90</v>
      </c>
      <c r="B21" s="78"/>
      <c r="C21" s="79">
        <v>0</v>
      </c>
      <c r="D21" s="80"/>
      <c r="E21" s="15">
        <v>0</v>
      </c>
      <c r="F21" s="16"/>
      <c r="G21" s="81">
        <v>42400</v>
      </c>
      <c r="H21" s="82"/>
      <c r="I21" s="79">
        <v>0</v>
      </c>
      <c r="J21" s="80"/>
    </row>
    <row r="22" spans="1:10" ht="15.75" x14ac:dyDescent="0.25">
      <c r="A22" s="83" t="s">
        <v>90</v>
      </c>
      <c r="B22" s="84"/>
      <c r="C22" s="85">
        <v>105550</v>
      </c>
      <c r="D22" s="86"/>
      <c r="E22" s="15">
        <v>61590</v>
      </c>
      <c r="F22" s="16"/>
      <c r="G22" s="87">
        <v>42401</v>
      </c>
      <c r="H22" s="88"/>
      <c r="I22" s="85">
        <v>105550</v>
      </c>
      <c r="J22" s="86"/>
    </row>
    <row r="23" spans="1:10" ht="15.75" x14ac:dyDescent="0.25">
      <c r="A23" s="83" t="s">
        <v>90</v>
      </c>
      <c r="B23" s="84"/>
      <c r="C23" s="85">
        <v>105550</v>
      </c>
      <c r="D23" s="86"/>
      <c r="E23" s="89">
        <v>151336</v>
      </c>
      <c r="F23" s="90"/>
      <c r="G23" s="87">
        <v>42432</v>
      </c>
      <c r="H23" s="88"/>
      <c r="I23" s="85">
        <v>105550</v>
      </c>
      <c r="J23" s="86"/>
    </row>
    <row r="24" spans="1:10" ht="15.75" x14ac:dyDescent="0.25">
      <c r="A24" s="83" t="s">
        <v>90</v>
      </c>
      <c r="B24" s="84"/>
      <c r="C24" s="85">
        <v>105550</v>
      </c>
      <c r="D24" s="86"/>
      <c r="E24" s="15">
        <v>137835</v>
      </c>
      <c r="F24" s="16"/>
      <c r="G24" s="87">
        <v>42464</v>
      </c>
      <c r="H24" s="88"/>
      <c r="I24" s="85">
        <v>105550</v>
      </c>
      <c r="J24" s="86"/>
    </row>
    <row r="25" spans="1:10" ht="15.75" x14ac:dyDescent="0.25">
      <c r="A25" s="83" t="s">
        <v>90</v>
      </c>
      <c r="B25" s="84"/>
      <c r="C25" s="85">
        <v>105550</v>
      </c>
      <c r="D25" s="86"/>
      <c r="E25" s="15">
        <v>97680</v>
      </c>
      <c r="F25" s="16"/>
      <c r="G25" s="87">
        <v>42506</v>
      </c>
      <c r="H25" s="88"/>
      <c r="I25" s="85">
        <v>105550</v>
      </c>
      <c r="J25" s="86"/>
    </row>
    <row r="26" spans="1:10" ht="15.75" x14ac:dyDescent="0.25">
      <c r="A26" s="83" t="s">
        <v>90</v>
      </c>
      <c r="B26" s="84"/>
      <c r="C26" s="85">
        <v>105550</v>
      </c>
      <c r="D26" s="86"/>
      <c r="E26" s="89">
        <v>173987</v>
      </c>
      <c r="F26" s="90"/>
      <c r="G26" s="87">
        <v>42536</v>
      </c>
      <c r="H26" s="88"/>
      <c r="I26" s="85">
        <v>105550</v>
      </c>
      <c r="J26" s="86"/>
    </row>
    <row r="27" spans="1:10" ht="15.75" x14ac:dyDescent="0.25">
      <c r="A27" s="83" t="s">
        <v>90</v>
      </c>
      <c r="B27" s="84"/>
      <c r="C27" s="85">
        <v>105550</v>
      </c>
      <c r="D27" s="86"/>
      <c r="E27" s="89">
        <v>51822</v>
      </c>
      <c r="F27" s="90"/>
      <c r="G27" s="87">
        <v>42577</v>
      </c>
      <c r="H27" s="88"/>
      <c r="I27" s="85">
        <v>105550</v>
      </c>
      <c r="J27" s="86"/>
    </row>
    <row r="28" spans="1:10" ht="15.75" x14ac:dyDescent="0.25">
      <c r="A28" s="83" t="s">
        <v>90</v>
      </c>
      <c r="B28" s="84"/>
      <c r="C28" s="85">
        <v>103550</v>
      </c>
      <c r="D28" s="86"/>
      <c r="E28" s="89">
        <v>110873</v>
      </c>
      <c r="F28" s="90"/>
      <c r="G28" s="87">
        <v>42607</v>
      </c>
      <c r="H28" s="88"/>
      <c r="I28" s="85">
        <v>103550</v>
      </c>
      <c r="J28" s="86"/>
    </row>
    <row r="29" spans="1:10" ht="15.75" x14ac:dyDescent="0.25">
      <c r="A29" s="83" t="s">
        <v>90</v>
      </c>
      <c r="B29" s="84"/>
      <c r="C29" s="85">
        <v>0</v>
      </c>
      <c r="D29" s="86"/>
      <c r="E29" s="89">
        <v>0</v>
      </c>
      <c r="F29" s="90"/>
      <c r="G29" s="87">
        <v>42614</v>
      </c>
      <c r="H29" s="88"/>
      <c r="I29" s="85">
        <v>0</v>
      </c>
      <c r="J29" s="86"/>
    </row>
    <row r="30" spans="1:10" ht="15.75" x14ac:dyDescent="0.25">
      <c r="A30" s="83" t="s">
        <v>90</v>
      </c>
      <c r="B30" s="84"/>
      <c r="C30" s="85">
        <v>105550</v>
      </c>
      <c r="D30" s="86"/>
      <c r="E30" s="89">
        <v>101903</v>
      </c>
      <c r="F30" s="90"/>
      <c r="G30" s="87">
        <v>42656</v>
      </c>
      <c r="H30" s="88"/>
      <c r="I30" s="85">
        <v>105550</v>
      </c>
      <c r="J30" s="86"/>
    </row>
    <row r="31" spans="1:10" ht="15.75" x14ac:dyDescent="0.25">
      <c r="A31" s="83" t="s">
        <v>90</v>
      </c>
      <c r="B31" s="84"/>
      <c r="C31" s="85">
        <v>2000</v>
      </c>
      <c r="D31" s="86"/>
      <c r="E31" s="89">
        <v>101901</v>
      </c>
      <c r="F31" s="90"/>
      <c r="G31" s="87">
        <v>42656</v>
      </c>
      <c r="H31" s="88"/>
      <c r="I31" s="85">
        <v>2000</v>
      </c>
      <c r="J31" s="86"/>
    </row>
    <row r="32" spans="1:10" ht="15.75" x14ac:dyDescent="0.25">
      <c r="A32" s="83" t="s">
        <v>90</v>
      </c>
      <c r="B32" s="84"/>
      <c r="C32" s="85">
        <v>105550</v>
      </c>
      <c r="D32" s="86"/>
      <c r="E32" s="89">
        <v>63915</v>
      </c>
      <c r="F32" s="90"/>
      <c r="G32" s="87">
        <v>42698</v>
      </c>
      <c r="H32" s="88"/>
      <c r="I32" s="85">
        <v>105550</v>
      </c>
      <c r="J32" s="86"/>
    </row>
    <row r="33" spans="1:10" ht="15.75" x14ac:dyDescent="0.25">
      <c r="A33" s="83" t="s">
        <v>90</v>
      </c>
      <c r="B33" s="84"/>
      <c r="C33" s="85">
        <v>105500</v>
      </c>
      <c r="D33" s="86"/>
      <c r="E33" s="15">
        <v>955109</v>
      </c>
      <c r="F33" s="16"/>
      <c r="G33" s="87">
        <v>42724</v>
      </c>
      <c r="H33" s="88"/>
      <c r="I33" s="85">
        <v>105500</v>
      </c>
      <c r="J33" s="86"/>
    </row>
    <row r="34" spans="1:10" ht="16.5" thickBot="1" x14ac:dyDescent="0.3">
      <c r="A34" s="83" t="s">
        <v>90</v>
      </c>
      <c r="B34" s="84"/>
      <c r="C34" s="85">
        <v>46500</v>
      </c>
      <c r="D34" s="86"/>
      <c r="E34" s="15">
        <v>182654</v>
      </c>
      <c r="F34" s="16"/>
      <c r="G34" s="87">
        <v>42733</v>
      </c>
      <c r="H34" s="88"/>
      <c r="I34" s="85">
        <v>46500</v>
      </c>
      <c r="J34" s="86"/>
    </row>
    <row r="35" spans="1:10" x14ac:dyDescent="0.25">
      <c r="A35" s="33" t="s">
        <v>91</v>
      </c>
      <c r="B35" s="34"/>
      <c r="C35" s="34"/>
      <c r="D35" s="34"/>
      <c r="E35" s="34"/>
      <c r="F35" s="34"/>
      <c r="G35" s="34"/>
      <c r="H35" s="91"/>
      <c r="I35" s="92">
        <v>8481.8700000000008</v>
      </c>
      <c r="J35" s="93"/>
    </row>
    <row r="36" spans="1:10" x14ac:dyDescent="0.25">
      <c r="A36" s="33" t="s">
        <v>12</v>
      </c>
      <c r="B36" s="34"/>
      <c r="C36" s="34"/>
      <c r="D36" s="34"/>
      <c r="E36" s="34"/>
      <c r="F36" s="34"/>
      <c r="G36" s="34"/>
      <c r="H36" s="91"/>
      <c r="I36" s="94">
        <f>SUM(I22:J35)</f>
        <v>1110431.8700000001</v>
      </c>
      <c r="J36" s="95"/>
    </row>
    <row r="37" spans="1:10" ht="15" customHeight="1" thickBot="1" x14ac:dyDescent="0.3">
      <c r="A37" s="35" t="s">
        <v>13</v>
      </c>
      <c r="B37" s="36"/>
      <c r="C37" s="36"/>
      <c r="D37" s="36"/>
      <c r="E37" s="36"/>
      <c r="F37" s="36"/>
      <c r="G37" s="36"/>
      <c r="H37" s="96"/>
      <c r="I37" s="97">
        <v>0</v>
      </c>
      <c r="J37" s="98"/>
    </row>
    <row r="38" spans="1:10" x14ac:dyDescent="0.25">
      <c r="A38" s="99"/>
      <c r="B38" s="99"/>
      <c r="C38" s="99"/>
      <c r="D38" s="99"/>
      <c r="E38" s="99"/>
      <c r="F38" s="99"/>
      <c r="G38" s="99"/>
      <c r="H38" s="99"/>
      <c r="I38" s="99"/>
      <c r="J38" s="99"/>
    </row>
    <row r="39" spans="1:10" ht="15" customHeight="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</row>
    <row r="40" spans="1:10" ht="15" customHeight="1" x14ac:dyDescent="0.25">
      <c r="A40" s="27" t="s">
        <v>92</v>
      </c>
      <c r="B40" s="27"/>
      <c r="C40" s="27"/>
      <c r="D40" s="27"/>
      <c r="E40" s="27"/>
      <c r="F40" s="27"/>
      <c r="G40" s="27"/>
      <c r="H40" s="27"/>
      <c r="I40" s="27"/>
      <c r="J40" s="27"/>
    </row>
    <row r="41" spans="1:10" ht="15" customHeight="1" thickBot="1" x14ac:dyDescent="0.3">
      <c r="A41" s="100"/>
      <c r="B41" s="100"/>
      <c r="C41" s="100"/>
      <c r="D41" s="100"/>
      <c r="E41" s="100"/>
      <c r="F41" s="100"/>
      <c r="G41" s="100"/>
      <c r="H41" s="100"/>
      <c r="I41" s="100"/>
      <c r="J41" s="100"/>
    </row>
    <row r="42" spans="1:10" ht="15" customHeight="1" thickBot="1" x14ac:dyDescent="0.3">
      <c r="A42" s="101" t="s">
        <v>14</v>
      </c>
      <c r="B42" s="102"/>
      <c r="C42" s="102"/>
      <c r="D42" s="102"/>
      <c r="E42" s="102"/>
      <c r="F42" s="102"/>
      <c r="G42" s="102"/>
      <c r="H42" s="102"/>
      <c r="I42" s="102"/>
      <c r="J42" s="103"/>
    </row>
    <row r="43" spans="1:10" ht="15" customHeight="1" thickBot="1" x14ac:dyDescent="0.3">
      <c r="A43" s="104" t="s">
        <v>15</v>
      </c>
      <c r="B43" s="105"/>
      <c r="C43" s="105"/>
      <c r="D43" s="106"/>
      <c r="E43" s="107" t="s">
        <v>16</v>
      </c>
      <c r="F43" s="108"/>
      <c r="G43" s="109" t="s">
        <v>17</v>
      </c>
      <c r="H43" s="110"/>
      <c r="I43" s="111" t="s">
        <v>18</v>
      </c>
      <c r="J43" s="112"/>
    </row>
    <row r="44" spans="1:10" x14ac:dyDescent="0.25">
      <c r="A44" s="113" t="s">
        <v>93</v>
      </c>
      <c r="B44" s="114"/>
      <c r="C44" s="114"/>
      <c r="D44" s="115"/>
      <c r="E44" s="116" t="s">
        <v>88</v>
      </c>
      <c r="F44" s="117"/>
      <c r="G44" s="118" t="s">
        <v>90</v>
      </c>
      <c r="H44" s="119"/>
      <c r="I44" s="120">
        <v>403065.09</v>
      </c>
      <c r="J44" s="121"/>
    </row>
    <row r="45" spans="1:10" x14ac:dyDescent="0.25">
      <c r="A45" s="122" t="s">
        <v>94</v>
      </c>
      <c r="B45" s="123"/>
      <c r="C45" s="123"/>
      <c r="D45" s="124"/>
      <c r="E45" s="125" t="s">
        <v>88</v>
      </c>
      <c r="F45" s="126"/>
      <c r="G45" s="127" t="s">
        <v>90</v>
      </c>
      <c r="H45" s="128"/>
      <c r="I45" s="129">
        <v>668916.11</v>
      </c>
      <c r="J45" s="130"/>
    </row>
    <row r="46" spans="1:10" x14ac:dyDescent="0.25">
      <c r="A46" s="131" t="s">
        <v>19</v>
      </c>
      <c r="B46" s="132"/>
      <c r="C46" s="132"/>
      <c r="D46" s="132"/>
      <c r="E46" s="132"/>
      <c r="F46" s="132"/>
      <c r="G46" s="132"/>
      <c r="H46" s="133"/>
      <c r="I46" s="134">
        <f>SUM(I44:I45)</f>
        <v>1071981.2</v>
      </c>
      <c r="J46" s="135"/>
    </row>
    <row r="47" spans="1:10" x14ac:dyDescent="0.25">
      <c r="A47" s="33" t="s">
        <v>20</v>
      </c>
      <c r="B47" s="34"/>
      <c r="C47" s="34"/>
      <c r="D47" s="34"/>
      <c r="E47" s="34"/>
      <c r="F47" s="34"/>
      <c r="G47" s="34"/>
      <c r="H47" s="136"/>
      <c r="I47" s="137">
        <f>I36-I46</f>
        <v>38450.670000000158</v>
      </c>
      <c r="J47" s="138"/>
    </row>
    <row r="48" spans="1:10" x14ac:dyDescent="0.25">
      <c r="A48" s="33" t="s">
        <v>21</v>
      </c>
      <c r="B48" s="34"/>
      <c r="C48" s="34"/>
      <c r="D48" s="34"/>
      <c r="E48" s="34"/>
      <c r="F48" s="34"/>
      <c r="G48" s="34"/>
      <c r="H48" s="136"/>
      <c r="I48" s="137">
        <v>0</v>
      </c>
      <c r="J48" s="138"/>
    </row>
    <row r="49" spans="1:10" ht="15.75" thickBot="1" x14ac:dyDescent="0.3">
      <c r="A49" s="37" t="s">
        <v>22</v>
      </c>
      <c r="B49" s="38"/>
      <c r="C49" s="38"/>
      <c r="D49" s="38"/>
      <c r="E49" s="38"/>
      <c r="F49" s="38"/>
      <c r="G49" s="38"/>
      <c r="H49" s="139"/>
      <c r="I49" s="140">
        <v>0</v>
      </c>
      <c r="J49" s="141"/>
    </row>
    <row r="50" spans="1:10" x14ac:dyDescent="0.25">
      <c r="A50" s="3" t="s">
        <v>95</v>
      </c>
      <c r="B50" s="9"/>
      <c r="C50" s="9"/>
      <c r="D50" s="9"/>
      <c r="E50" s="9"/>
      <c r="F50" s="9"/>
      <c r="G50" s="9"/>
      <c r="H50" s="9"/>
      <c r="I50" s="9"/>
      <c r="J50" s="9"/>
    </row>
    <row r="51" spans="1:10" ht="1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pans="1:10" ht="1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4"/>
    </row>
    <row r="53" spans="1:10" ht="1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ht="18.75" x14ac:dyDescent="0.3">
      <c r="A58" s="25" t="s">
        <v>23</v>
      </c>
      <c r="B58" s="25"/>
      <c r="C58" s="25"/>
      <c r="D58" s="25"/>
      <c r="E58" s="25"/>
      <c r="F58" s="25"/>
      <c r="G58" s="25"/>
      <c r="H58" s="25"/>
      <c r="I58" s="25"/>
      <c r="J58" s="25"/>
    </row>
    <row r="59" spans="1:10" x14ac:dyDescent="0.25">
      <c r="A59" s="26" t="s">
        <v>96</v>
      </c>
      <c r="B59" s="26"/>
      <c r="C59" s="26"/>
      <c r="D59" s="26"/>
      <c r="E59" s="26"/>
      <c r="F59" s="26"/>
      <c r="G59" s="26"/>
      <c r="H59" s="26"/>
      <c r="I59" s="26"/>
      <c r="J59" s="26"/>
    </row>
    <row r="60" spans="1:10" x14ac:dyDescent="0.25">
      <c r="A60" s="24" t="s">
        <v>97</v>
      </c>
      <c r="B60" s="24"/>
      <c r="C60" s="24"/>
      <c r="D60" s="24"/>
      <c r="E60" s="24"/>
      <c r="F60" s="24"/>
      <c r="G60" s="24"/>
      <c r="H60" s="24"/>
      <c r="I60" s="24"/>
      <c r="J60" s="24"/>
    </row>
    <row r="61" spans="1:10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</row>
    <row r="63" spans="1:10" x14ac:dyDescent="0.25">
      <c r="A63" s="24" t="s">
        <v>27</v>
      </c>
      <c r="B63" s="24"/>
      <c r="C63" s="24"/>
      <c r="D63" s="24"/>
      <c r="E63" s="24"/>
      <c r="F63" s="24"/>
      <c r="G63" s="24"/>
      <c r="H63" s="24"/>
      <c r="I63" s="24"/>
      <c r="J63" s="24"/>
    </row>
    <row r="64" spans="1:10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</row>
    <row r="65" spans="1:10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</row>
    <row r="66" spans="1:10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pans="1:10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</row>
    <row r="68" spans="1:10" x14ac:dyDescent="0.25">
      <c r="A68" s="18" t="s">
        <v>24</v>
      </c>
      <c r="B68" s="18"/>
      <c r="C68" s="18"/>
      <c r="D68" s="18"/>
      <c r="E68" s="18"/>
      <c r="F68" s="18"/>
      <c r="G68" s="18"/>
      <c r="H68" s="18"/>
      <c r="I68" s="18"/>
      <c r="J68" s="18"/>
    </row>
    <row r="69" spans="1:10" x14ac:dyDescent="0.25">
      <c r="A69" s="142" t="s">
        <v>98</v>
      </c>
      <c r="B69" s="142"/>
      <c r="C69" s="142" t="s">
        <v>28</v>
      </c>
      <c r="D69" s="142"/>
      <c r="E69" s="142" t="s">
        <v>28</v>
      </c>
      <c r="F69" s="142"/>
      <c r="G69" s="142" t="s">
        <v>28</v>
      </c>
      <c r="H69" s="142"/>
      <c r="I69" s="142" t="s">
        <v>28</v>
      </c>
      <c r="J69" s="142"/>
    </row>
    <row r="70" spans="1:10" x14ac:dyDescent="0.25">
      <c r="A70" s="23" t="s">
        <v>99</v>
      </c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x14ac:dyDescent="0.25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5">
      <c r="A74" s="143"/>
      <c r="B74" s="143"/>
      <c r="C74" s="143"/>
      <c r="D74" s="143"/>
      <c r="E74" s="143"/>
      <c r="F74" s="143"/>
      <c r="G74" s="143"/>
      <c r="H74" s="143"/>
      <c r="I74" s="143"/>
      <c r="J74" s="143"/>
    </row>
    <row r="75" spans="1:10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</row>
    <row r="76" spans="1:10" x14ac:dyDescent="0.25">
      <c r="A76" s="18" t="s">
        <v>100</v>
      </c>
      <c r="B76" s="18"/>
      <c r="C76" s="18" t="s">
        <v>101</v>
      </c>
      <c r="D76" s="18"/>
      <c r="E76" s="18" t="s">
        <v>101</v>
      </c>
      <c r="F76" s="18"/>
      <c r="G76" s="18" t="s">
        <v>101</v>
      </c>
      <c r="H76" s="18"/>
      <c r="I76" s="18" t="s">
        <v>101</v>
      </c>
      <c r="J76" s="18"/>
    </row>
    <row r="77" spans="1:10" x14ac:dyDescent="0.25">
      <c r="A77" s="23" t="s">
        <v>102</v>
      </c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</row>
    <row r="81" spans="1:10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</row>
    <row r="82" spans="1:10" x14ac:dyDescent="0.25">
      <c r="A82" s="24" t="s">
        <v>24</v>
      </c>
      <c r="B82" s="24"/>
      <c r="C82" s="24"/>
      <c r="D82" s="24"/>
      <c r="E82" s="24"/>
      <c r="F82" s="24"/>
      <c r="G82" s="24"/>
      <c r="H82" s="24"/>
      <c r="I82" s="24"/>
      <c r="J82" s="24"/>
    </row>
    <row r="83" spans="1:10" x14ac:dyDescent="0.25">
      <c r="A83" s="18" t="s">
        <v>30</v>
      </c>
      <c r="B83" s="18"/>
      <c r="C83" s="18" t="s">
        <v>30</v>
      </c>
      <c r="D83" s="18"/>
      <c r="E83" s="18" t="s">
        <v>30</v>
      </c>
      <c r="F83" s="18"/>
      <c r="G83" s="18" t="s">
        <v>30</v>
      </c>
      <c r="H83" s="18"/>
      <c r="I83" s="18" t="s">
        <v>30</v>
      </c>
      <c r="J83" s="18"/>
    </row>
    <row r="84" spans="1:10" x14ac:dyDescent="0.25">
      <c r="A84" s="23" t="s">
        <v>103</v>
      </c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</row>
    <row r="86" spans="1:10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</row>
    <row r="87" spans="1:10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</row>
    <row r="88" spans="1:10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</row>
    <row r="89" spans="1:10" x14ac:dyDescent="0.25">
      <c r="A89" s="24" t="s">
        <v>24</v>
      </c>
      <c r="B89" s="24"/>
      <c r="C89" s="24"/>
      <c r="D89" s="24"/>
      <c r="E89" s="24"/>
      <c r="F89" s="24"/>
      <c r="G89" s="24"/>
      <c r="H89" s="24"/>
      <c r="I89" s="24"/>
      <c r="J89" s="24"/>
    </row>
    <row r="90" spans="1:10" x14ac:dyDescent="0.25">
      <c r="A90" s="24" t="s">
        <v>29</v>
      </c>
      <c r="B90" s="24"/>
      <c r="C90" s="24" t="s">
        <v>30</v>
      </c>
      <c r="D90" s="24"/>
      <c r="E90" s="24" t="s">
        <v>30</v>
      </c>
      <c r="F90" s="24"/>
      <c r="G90" s="24" t="s">
        <v>30</v>
      </c>
      <c r="H90" s="24"/>
      <c r="I90" s="24" t="s">
        <v>30</v>
      </c>
      <c r="J90" s="24"/>
    </row>
    <row r="91" spans="1:10" x14ac:dyDescent="0.25">
      <c r="A91" s="23" t="s">
        <v>31</v>
      </c>
      <c r="B91" s="23"/>
      <c r="C91" s="23"/>
      <c r="D91" s="23"/>
      <c r="E91" s="23"/>
      <c r="F91" s="23"/>
      <c r="G91" s="23"/>
      <c r="H91" s="23"/>
      <c r="I91" s="23"/>
      <c r="J91" s="23"/>
    </row>
  </sheetData>
  <mergeCells count="167">
    <mergeCell ref="A10:J10"/>
    <mergeCell ref="A11:J11"/>
    <mergeCell ref="A33:B33"/>
    <mergeCell ref="C33:D33"/>
    <mergeCell ref="E33:F33"/>
    <mergeCell ref="G33:H33"/>
    <mergeCell ref="A34:B34"/>
    <mergeCell ref="C34:D34"/>
    <mergeCell ref="E34:F34"/>
    <mergeCell ref="G34:H34"/>
    <mergeCell ref="A91:J91"/>
    <mergeCell ref="I27:J27"/>
    <mergeCell ref="G27:H27"/>
    <mergeCell ref="G31:H31"/>
    <mergeCell ref="I31:J31"/>
    <mergeCell ref="I28:J28"/>
    <mergeCell ref="A64:J64"/>
    <mergeCell ref="A65:J65"/>
    <mergeCell ref="A67:J67"/>
    <mergeCell ref="A68:J68"/>
    <mergeCell ref="A69:J69"/>
    <mergeCell ref="A74:J74"/>
    <mergeCell ref="A81:J81"/>
    <mergeCell ref="A36:H36"/>
    <mergeCell ref="I36:J36"/>
    <mergeCell ref="A37:H37"/>
    <mergeCell ref="I37:J37"/>
    <mergeCell ref="A40:J40"/>
    <mergeCell ref="A41:J41"/>
    <mergeCell ref="A42:J42"/>
    <mergeCell ref="A43:D43"/>
    <mergeCell ref="E43:F43"/>
    <mergeCell ref="A38:J38"/>
    <mergeCell ref="A39:J39"/>
    <mergeCell ref="A89:J89"/>
    <mergeCell ref="A90:J90"/>
    <mergeCell ref="G43:H43"/>
    <mergeCell ref="A44:D44"/>
    <mergeCell ref="E44:F44"/>
    <mergeCell ref="G44:H44"/>
    <mergeCell ref="A45:D45"/>
    <mergeCell ref="E45:F45"/>
    <mergeCell ref="G45:H45"/>
    <mergeCell ref="A47:H47"/>
    <mergeCell ref="I47:J47"/>
    <mergeCell ref="A48:H48"/>
    <mergeCell ref="I48:J48"/>
    <mergeCell ref="A49:H49"/>
    <mergeCell ref="I49:J49"/>
    <mergeCell ref="A60:J60"/>
    <mergeCell ref="A62:J62"/>
    <mergeCell ref="I35:J35"/>
    <mergeCell ref="G30:H30"/>
    <mergeCell ref="I30:J30"/>
    <mergeCell ref="A32:B32"/>
    <mergeCell ref="C32:D32"/>
    <mergeCell ref="E32:F32"/>
    <mergeCell ref="G32:H32"/>
    <mergeCell ref="I32:J32"/>
    <mergeCell ref="G28:H28"/>
    <mergeCell ref="F15:G15"/>
    <mergeCell ref="H15:J15"/>
    <mergeCell ref="A20:B20"/>
    <mergeCell ref="C20:D20"/>
    <mergeCell ref="E20:F20"/>
    <mergeCell ref="G20:H20"/>
    <mergeCell ref="I20:J20"/>
    <mergeCell ref="A19:J19"/>
    <mergeCell ref="A22:B22"/>
    <mergeCell ref="C22:D22"/>
    <mergeCell ref="E22:F22"/>
    <mergeCell ref="G22:H22"/>
    <mergeCell ref="I22:J22"/>
    <mergeCell ref="I46:J46"/>
    <mergeCell ref="I43:J43"/>
    <mergeCell ref="A17:C17"/>
    <mergeCell ref="D17:E17"/>
    <mergeCell ref="F17:G17"/>
    <mergeCell ref="H17:J17"/>
    <mergeCell ref="A18:J18"/>
    <mergeCell ref="A29:B29"/>
    <mergeCell ref="C29:D29"/>
    <mergeCell ref="E29:F29"/>
    <mergeCell ref="G29:H29"/>
    <mergeCell ref="I29:J29"/>
    <mergeCell ref="I33:J33"/>
    <mergeCell ref="E30:F30"/>
    <mergeCell ref="I34:J34"/>
    <mergeCell ref="A35:H35"/>
    <mergeCell ref="A88:J88"/>
    <mergeCell ref="A82:J82"/>
    <mergeCell ref="A83:J83"/>
    <mergeCell ref="A84:J84"/>
    <mergeCell ref="A85:J85"/>
    <mergeCell ref="A86:J86"/>
    <mergeCell ref="A87:J87"/>
    <mergeCell ref="A75:J75"/>
    <mergeCell ref="A76:J76"/>
    <mergeCell ref="A77:J77"/>
    <mergeCell ref="A78:J78"/>
    <mergeCell ref="A80:J80"/>
    <mergeCell ref="A70:J70"/>
    <mergeCell ref="A71:J71"/>
    <mergeCell ref="I44:J44"/>
    <mergeCell ref="I45:J45"/>
    <mergeCell ref="A46:H46"/>
    <mergeCell ref="A73:J73"/>
    <mergeCell ref="A59:J59"/>
    <mergeCell ref="A58:J58"/>
    <mergeCell ref="A63:J63"/>
    <mergeCell ref="G26:H26"/>
    <mergeCell ref="A21:B21"/>
    <mergeCell ref="C21:D21"/>
    <mergeCell ref="E21:F21"/>
    <mergeCell ref="G21:H21"/>
    <mergeCell ref="I21:J21"/>
    <mergeCell ref="I23:J23"/>
    <mergeCell ref="G24:H24"/>
    <mergeCell ref="I24:J24"/>
    <mergeCell ref="I26:J26"/>
    <mergeCell ref="G23:H23"/>
    <mergeCell ref="A1:J1"/>
    <mergeCell ref="A2:J2"/>
    <mergeCell ref="A3:J3"/>
    <mergeCell ref="A4:J4"/>
    <mergeCell ref="A5:J5"/>
    <mergeCell ref="A6:J6"/>
    <mergeCell ref="I25:J25"/>
    <mergeCell ref="G25:H25"/>
    <mergeCell ref="A16:C16"/>
    <mergeCell ref="D16:E16"/>
    <mergeCell ref="F16:G16"/>
    <mergeCell ref="H16:J16"/>
    <mergeCell ref="A7:J7"/>
    <mergeCell ref="A8:J8"/>
    <mergeCell ref="A9:J9"/>
    <mergeCell ref="A12:J12"/>
    <mergeCell ref="A13:J13"/>
    <mergeCell ref="A14:C14"/>
    <mergeCell ref="D14:E14"/>
    <mergeCell ref="F14:G14"/>
    <mergeCell ref="H14:J14"/>
    <mergeCell ref="A15:C15"/>
    <mergeCell ref="D15:E15"/>
    <mergeCell ref="A27:B27"/>
    <mergeCell ref="C27:D27"/>
    <mergeCell ref="A28:B28"/>
    <mergeCell ref="C28:D28"/>
    <mergeCell ref="E31:F31"/>
    <mergeCell ref="A23:B23"/>
    <mergeCell ref="C23:D23"/>
    <mergeCell ref="A25:B25"/>
    <mergeCell ref="C25:D25"/>
    <mergeCell ref="A26:B26"/>
    <mergeCell ref="A31:B31"/>
    <mergeCell ref="C31:D31"/>
    <mergeCell ref="E28:F28"/>
    <mergeCell ref="E25:F25"/>
    <mergeCell ref="E26:F26"/>
    <mergeCell ref="A30:B30"/>
    <mergeCell ref="C30:D30"/>
    <mergeCell ref="A24:B24"/>
    <mergeCell ref="C24:D24"/>
    <mergeCell ref="E24:F24"/>
    <mergeCell ref="E27:F27"/>
    <mergeCell ref="C26:D26"/>
    <mergeCell ref="E23:F23"/>
  </mergeCells>
  <pageMargins left="0.51181102362204722" right="0.51181102362204722" top="1.3779527559055118" bottom="0.78740157480314965" header="0.31496062992125984" footer="0.31496062992125984"/>
  <pageSetup paperSize="9" scale="93" fitToHeight="0" orientation="portrait" horizontalDpi="0" verticalDpi="0" r:id="rId1"/>
  <headerFooter>
    <oddHeader xml:space="preserve">&amp;L&amp;G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6"/>
  <sheetViews>
    <sheetView tabSelected="1" topLeftCell="A881" zoomScaleNormal="100" workbookViewId="0">
      <selection activeCell="E25" sqref="E25"/>
    </sheetView>
  </sheetViews>
  <sheetFormatPr defaultRowHeight="15" x14ac:dyDescent="0.25"/>
  <cols>
    <col min="1" max="1" width="9.140625" style="1" customWidth="1"/>
    <col min="2" max="2" width="15.42578125" style="1" customWidth="1"/>
    <col min="3" max="3" width="45.7109375" style="39" customWidth="1"/>
    <col min="4" max="4" width="51.140625" style="43" customWidth="1"/>
    <col min="5" max="5" width="19.42578125" style="44" customWidth="1"/>
    <col min="6" max="16384" width="9.140625" style="9"/>
  </cols>
  <sheetData>
    <row r="1" spans="1:3" x14ac:dyDescent="0.25">
      <c r="A1" s="145"/>
      <c r="B1" s="29" t="s">
        <v>32</v>
      </c>
      <c r="C1" s="29"/>
    </row>
    <row r="2" spans="1:3" x14ac:dyDescent="0.25">
      <c r="A2" s="145"/>
      <c r="B2" s="29"/>
      <c r="C2" s="29"/>
    </row>
    <row r="3" spans="1:3" x14ac:dyDescent="0.25">
      <c r="A3" s="145"/>
      <c r="B3" s="10"/>
      <c r="C3" s="147"/>
    </row>
    <row r="4" spans="1:3" x14ac:dyDescent="0.25">
      <c r="A4" s="12" t="s">
        <v>104</v>
      </c>
      <c r="B4" s="12"/>
      <c r="C4" s="147"/>
    </row>
    <row r="5" spans="1:3" x14ac:dyDescent="0.25">
      <c r="A5" s="30" t="s">
        <v>33</v>
      </c>
      <c r="B5" s="30"/>
      <c r="C5" s="30"/>
    </row>
    <row r="6" spans="1:3" x14ac:dyDescent="0.25">
      <c r="A6" s="30" t="s">
        <v>34</v>
      </c>
      <c r="B6" s="30"/>
      <c r="C6" s="30"/>
    </row>
    <row r="7" spans="1:3" x14ac:dyDescent="0.25">
      <c r="A7" s="12" t="s">
        <v>35</v>
      </c>
      <c r="B7" s="12"/>
      <c r="C7" s="147"/>
    </row>
    <row r="8" spans="1:3" x14ac:dyDescent="0.25">
      <c r="A8" s="31" t="s">
        <v>105</v>
      </c>
      <c r="B8" s="31"/>
      <c r="C8" s="31"/>
    </row>
    <row r="9" spans="1:3" x14ac:dyDescent="0.25">
      <c r="A9" s="12" t="s">
        <v>106</v>
      </c>
      <c r="B9" s="12"/>
      <c r="C9" s="147"/>
    </row>
    <row r="10" spans="1:3" x14ac:dyDescent="0.25">
      <c r="A10" s="13" t="s">
        <v>107</v>
      </c>
      <c r="B10" s="13"/>
      <c r="C10" s="148"/>
    </row>
    <row r="11" spans="1:3" x14ac:dyDescent="0.25">
      <c r="A11" s="32" t="s">
        <v>108</v>
      </c>
      <c r="B11" s="32"/>
      <c r="C11" s="32"/>
    </row>
    <row r="12" spans="1:3" x14ac:dyDescent="0.25">
      <c r="A12" s="32" t="s">
        <v>109</v>
      </c>
      <c r="B12" s="32"/>
      <c r="C12" s="32"/>
    </row>
    <row r="13" spans="1:3" x14ac:dyDescent="0.25">
      <c r="A13" s="30" t="s">
        <v>110</v>
      </c>
      <c r="B13" s="30"/>
      <c r="C13" s="30"/>
    </row>
    <row r="14" spans="1:3" x14ac:dyDescent="0.25">
      <c r="A14" s="12" t="s">
        <v>111</v>
      </c>
      <c r="B14" s="12"/>
      <c r="C14" s="147"/>
    </row>
    <row r="15" spans="1:3" x14ac:dyDescent="0.25">
      <c r="A15" s="30" t="s">
        <v>112</v>
      </c>
      <c r="B15" s="30"/>
      <c r="C15" s="30"/>
    </row>
    <row r="16" spans="1:3" x14ac:dyDescent="0.25">
      <c r="A16" s="8" t="s">
        <v>113</v>
      </c>
      <c r="B16" s="149"/>
      <c r="C16" s="150"/>
    </row>
    <row r="17" spans="1:5" x14ac:dyDescent="0.25">
      <c r="A17" s="145"/>
      <c r="B17" s="10"/>
      <c r="C17" s="144"/>
    </row>
    <row r="18" spans="1:5" x14ac:dyDescent="0.25">
      <c r="A18" s="151" t="s">
        <v>114</v>
      </c>
      <c r="B18" s="151"/>
      <c r="C18" s="151"/>
      <c r="D18" s="151"/>
      <c r="E18" s="256"/>
    </row>
    <row r="19" spans="1:5" x14ac:dyDescent="0.25">
      <c r="A19" s="151" t="s">
        <v>115</v>
      </c>
      <c r="B19" s="151"/>
      <c r="C19" s="151"/>
      <c r="D19" s="151"/>
    </row>
    <row r="20" spans="1:5" x14ac:dyDescent="0.25">
      <c r="A20" s="152" t="s">
        <v>116</v>
      </c>
      <c r="B20" s="152"/>
      <c r="C20" s="152"/>
      <c r="D20" s="152"/>
    </row>
    <row r="21" spans="1:5" x14ac:dyDescent="0.25">
      <c r="A21" s="153" t="s">
        <v>68</v>
      </c>
      <c r="B21" s="153"/>
      <c r="C21" s="154"/>
      <c r="D21" s="153"/>
    </row>
    <row r="22" spans="1:5" x14ac:dyDescent="0.25">
      <c r="A22" s="153" t="s">
        <v>36</v>
      </c>
      <c r="B22" s="153"/>
      <c r="C22" s="154"/>
      <c r="D22" s="153"/>
    </row>
    <row r="24" spans="1:5" ht="25.5" x14ac:dyDescent="0.25">
      <c r="A24" s="158" t="s">
        <v>37</v>
      </c>
      <c r="B24" s="11" t="s">
        <v>38</v>
      </c>
      <c r="C24" s="174" t="s">
        <v>39</v>
      </c>
      <c r="D24" s="175" t="s">
        <v>40</v>
      </c>
      <c r="E24" s="174" t="s">
        <v>69</v>
      </c>
    </row>
    <row r="25" spans="1:5" x14ac:dyDescent="0.25">
      <c r="A25" s="159">
        <v>1</v>
      </c>
      <c r="B25" s="160">
        <v>42400</v>
      </c>
      <c r="C25" s="176" t="s">
        <v>120</v>
      </c>
      <c r="D25" s="176" t="s">
        <v>121</v>
      </c>
      <c r="E25" s="177">
        <v>100</v>
      </c>
    </row>
    <row r="26" spans="1:5" x14ac:dyDescent="0.25">
      <c r="A26" s="159">
        <f>SUM(A25+1)</f>
        <v>2</v>
      </c>
      <c r="B26" s="160">
        <v>42400</v>
      </c>
      <c r="C26" s="176" t="s">
        <v>122</v>
      </c>
      <c r="D26" s="176" t="s">
        <v>123</v>
      </c>
      <c r="E26" s="177">
        <v>14</v>
      </c>
    </row>
    <row r="27" spans="1:5" x14ac:dyDescent="0.25">
      <c r="A27" s="159">
        <f t="shared" ref="A27:A90" si="0">SUM(A26+1)</f>
        <v>3</v>
      </c>
      <c r="B27" s="160">
        <v>42400</v>
      </c>
      <c r="C27" s="176" t="s">
        <v>122</v>
      </c>
      <c r="D27" s="176" t="s">
        <v>123</v>
      </c>
      <c r="E27" s="177">
        <v>33.700000000000003</v>
      </c>
    </row>
    <row r="28" spans="1:5" x14ac:dyDescent="0.25">
      <c r="A28" s="159">
        <f t="shared" si="0"/>
        <v>4</v>
      </c>
      <c r="B28" s="161">
        <v>42400</v>
      </c>
      <c r="C28" s="178" t="s">
        <v>42</v>
      </c>
      <c r="D28" s="178" t="s">
        <v>124</v>
      </c>
      <c r="E28" s="177">
        <v>499.4</v>
      </c>
    </row>
    <row r="29" spans="1:5" x14ac:dyDescent="0.25">
      <c r="A29" s="159">
        <f t="shared" si="0"/>
        <v>5</v>
      </c>
      <c r="B29" s="161">
        <v>42400</v>
      </c>
      <c r="C29" s="178" t="s">
        <v>42</v>
      </c>
      <c r="D29" s="173" t="s">
        <v>125</v>
      </c>
      <c r="E29" s="179">
        <v>447.61</v>
      </c>
    </row>
    <row r="30" spans="1:5" x14ac:dyDescent="0.25">
      <c r="A30" s="159">
        <f t="shared" si="0"/>
        <v>6</v>
      </c>
      <c r="B30" s="161">
        <v>42400</v>
      </c>
      <c r="C30" s="178" t="s">
        <v>42</v>
      </c>
      <c r="D30" s="173" t="s">
        <v>126</v>
      </c>
      <c r="E30" s="180">
        <v>263.33999999999997</v>
      </c>
    </row>
    <row r="31" spans="1:5" x14ac:dyDescent="0.25">
      <c r="A31" s="159">
        <f t="shared" si="0"/>
        <v>7</v>
      </c>
      <c r="B31" s="160">
        <v>42400</v>
      </c>
      <c r="C31" s="176" t="s">
        <v>127</v>
      </c>
      <c r="D31" s="168" t="s">
        <v>128</v>
      </c>
      <c r="E31" s="180">
        <v>559.78</v>
      </c>
    </row>
    <row r="32" spans="1:5" x14ac:dyDescent="0.25">
      <c r="A32" s="159">
        <f t="shared" si="0"/>
        <v>8</v>
      </c>
      <c r="B32" s="161">
        <v>42400</v>
      </c>
      <c r="C32" s="178" t="s">
        <v>129</v>
      </c>
      <c r="D32" s="173" t="s">
        <v>130</v>
      </c>
      <c r="E32" s="180">
        <v>3639.98</v>
      </c>
    </row>
    <row r="33" spans="1:5" x14ac:dyDescent="0.25">
      <c r="A33" s="159">
        <f t="shared" si="0"/>
        <v>9</v>
      </c>
      <c r="B33" s="161">
        <v>42400</v>
      </c>
      <c r="C33" s="178" t="s">
        <v>131</v>
      </c>
      <c r="D33" s="173" t="s">
        <v>132</v>
      </c>
      <c r="E33" s="180">
        <v>4398.78</v>
      </c>
    </row>
    <row r="34" spans="1:5" x14ac:dyDescent="0.25">
      <c r="A34" s="159">
        <f t="shared" si="0"/>
        <v>10</v>
      </c>
      <c r="B34" s="161">
        <v>42400</v>
      </c>
      <c r="C34" s="178" t="s">
        <v>133</v>
      </c>
      <c r="D34" s="173" t="s">
        <v>134</v>
      </c>
      <c r="E34" s="180">
        <v>1910.79</v>
      </c>
    </row>
    <row r="35" spans="1:5" x14ac:dyDescent="0.25">
      <c r="A35" s="159">
        <f t="shared" si="0"/>
        <v>11</v>
      </c>
      <c r="B35" s="160">
        <v>42400</v>
      </c>
      <c r="C35" s="168" t="s">
        <v>135</v>
      </c>
      <c r="D35" s="168" t="s">
        <v>134</v>
      </c>
      <c r="E35" s="180">
        <v>960</v>
      </c>
    </row>
    <row r="36" spans="1:5" x14ac:dyDescent="0.25">
      <c r="A36" s="159">
        <f t="shared" si="0"/>
        <v>12</v>
      </c>
      <c r="B36" s="161">
        <v>42400</v>
      </c>
      <c r="C36" s="173" t="s">
        <v>136</v>
      </c>
      <c r="D36" s="173" t="s">
        <v>137</v>
      </c>
      <c r="E36" s="180">
        <v>398.04</v>
      </c>
    </row>
    <row r="37" spans="1:5" x14ac:dyDescent="0.25">
      <c r="A37" s="159">
        <f t="shared" si="0"/>
        <v>13</v>
      </c>
      <c r="B37" s="160">
        <v>42400</v>
      </c>
      <c r="C37" s="168" t="s">
        <v>53</v>
      </c>
      <c r="D37" s="168" t="s">
        <v>134</v>
      </c>
      <c r="E37" s="180">
        <v>3687.75</v>
      </c>
    </row>
    <row r="38" spans="1:5" x14ac:dyDescent="0.25">
      <c r="A38" s="159">
        <f t="shared" si="0"/>
        <v>14</v>
      </c>
      <c r="B38" s="160">
        <v>42400</v>
      </c>
      <c r="C38" s="168" t="s">
        <v>138</v>
      </c>
      <c r="D38" s="168" t="s">
        <v>134</v>
      </c>
      <c r="E38" s="180">
        <v>182.82</v>
      </c>
    </row>
    <row r="39" spans="1:5" x14ac:dyDescent="0.25">
      <c r="A39" s="159">
        <f t="shared" si="0"/>
        <v>15</v>
      </c>
      <c r="B39" s="160">
        <v>42400</v>
      </c>
      <c r="C39" s="168" t="s">
        <v>139</v>
      </c>
      <c r="D39" s="168" t="s">
        <v>137</v>
      </c>
      <c r="E39" s="180">
        <v>124.25</v>
      </c>
    </row>
    <row r="40" spans="1:5" x14ac:dyDescent="0.25">
      <c r="A40" s="159">
        <f t="shared" si="0"/>
        <v>16</v>
      </c>
      <c r="B40" s="160">
        <v>42400</v>
      </c>
      <c r="C40" s="168" t="s">
        <v>129</v>
      </c>
      <c r="D40" s="168" t="s">
        <v>140</v>
      </c>
      <c r="E40" s="180">
        <v>67.739999999999995</v>
      </c>
    </row>
    <row r="41" spans="1:5" x14ac:dyDescent="0.25">
      <c r="A41" s="159">
        <f t="shared" si="0"/>
        <v>17</v>
      </c>
      <c r="B41" s="162">
        <v>42401</v>
      </c>
      <c r="C41" s="163" t="s">
        <v>141</v>
      </c>
      <c r="D41" s="163" t="s">
        <v>142</v>
      </c>
      <c r="E41" s="164">
        <v>56</v>
      </c>
    </row>
    <row r="42" spans="1:5" x14ac:dyDescent="0.25">
      <c r="A42" s="159">
        <f t="shared" si="0"/>
        <v>18</v>
      </c>
      <c r="B42" s="162">
        <v>42405</v>
      </c>
      <c r="C42" s="163" t="s">
        <v>143</v>
      </c>
      <c r="D42" s="163" t="s">
        <v>144</v>
      </c>
      <c r="E42" s="164">
        <v>1274.03</v>
      </c>
    </row>
    <row r="43" spans="1:5" x14ac:dyDescent="0.25">
      <c r="A43" s="159">
        <f t="shared" si="0"/>
        <v>19</v>
      </c>
      <c r="B43" s="162">
        <v>42408</v>
      </c>
      <c r="C43" s="163" t="s">
        <v>145</v>
      </c>
      <c r="D43" s="163" t="s">
        <v>146</v>
      </c>
      <c r="E43" s="164">
        <v>168.8</v>
      </c>
    </row>
    <row r="44" spans="1:5" x14ac:dyDescent="0.25">
      <c r="A44" s="159">
        <f t="shared" si="0"/>
        <v>20</v>
      </c>
      <c r="B44" s="162">
        <v>42408</v>
      </c>
      <c r="C44" s="163" t="s">
        <v>147</v>
      </c>
      <c r="D44" s="163" t="s">
        <v>148</v>
      </c>
      <c r="E44" s="164">
        <v>147.38</v>
      </c>
    </row>
    <row r="45" spans="1:5" x14ac:dyDescent="0.25">
      <c r="A45" s="159">
        <f t="shared" si="0"/>
        <v>21</v>
      </c>
      <c r="B45" s="162">
        <v>42409</v>
      </c>
      <c r="C45" s="163" t="s">
        <v>149</v>
      </c>
      <c r="D45" s="163" t="s">
        <v>148</v>
      </c>
      <c r="E45" s="164">
        <v>48.77</v>
      </c>
    </row>
    <row r="46" spans="1:5" x14ac:dyDescent="0.25">
      <c r="A46" s="159">
        <f t="shared" si="0"/>
        <v>22</v>
      </c>
      <c r="B46" s="165">
        <v>42409</v>
      </c>
      <c r="C46" s="163" t="s">
        <v>150</v>
      </c>
      <c r="D46" s="168" t="s">
        <v>148</v>
      </c>
      <c r="E46" s="166">
        <v>32.35</v>
      </c>
    </row>
    <row r="47" spans="1:5" x14ac:dyDescent="0.25">
      <c r="A47" s="159">
        <f t="shared" si="0"/>
        <v>23</v>
      </c>
      <c r="B47" s="165">
        <v>42410</v>
      </c>
      <c r="C47" s="163" t="s">
        <v>151</v>
      </c>
      <c r="D47" s="168" t="s">
        <v>148</v>
      </c>
      <c r="E47" s="167">
        <v>113.93</v>
      </c>
    </row>
    <row r="48" spans="1:5" x14ac:dyDescent="0.25">
      <c r="A48" s="159">
        <f t="shared" si="0"/>
        <v>24</v>
      </c>
      <c r="B48" s="165">
        <v>42410</v>
      </c>
      <c r="C48" s="163" t="s">
        <v>152</v>
      </c>
      <c r="D48" s="168" t="s">
        <v>146</v>
      </c>
      <c r="E48" s="167">
        <v>27.16</v>
      </c>
    </row>
    <row r="49" spans="1:5" x14ac:dyDescent="0.25">
      <c r="A49" s="159">
        <f t="shared" si="0"/>
        <v>25</v>
      </c>
      <c r="B49" s="165">
        <v>42411</v>
      </c>
      <c r="C49" s="163" t="s">
        <v>153</v>
      </c>
      <c r="D49" s="168" t="s">
        <v>146</v>
      </c>
      <c r="E49" s="167">
        <v>13.47</v>
      </c>
    </row>
    <row r="50" spans="1:5" x14ac:dyDescent="0.25">
      <c r="A50" s="159">
        <f t="shared" si="0"/>
        <v>26</v>
      </c>
      <c r="B50" s="165">
        <v>42411</v>
      </c>
      <c r="C50" s="163" t="s">
        <v>154</v>
      </c>
      <c r="D50" s="168" t="s">
        <v>148</v>
      </c>
      <c r="E50" s="167">
        <v>11.78</v>
      </c>
    </row>
    <row r="51" spans="1:5" x14ac:dyDescent="0.25">
      <c r="A51" s="159">
        <f t="shared" si="0"/>
        <v>27</v>
      </c>
      <c r="B51" s="165">
        <v>42412</v>
      </c>
      <c r="C51" s="168" t="s">
        <v>155</v>
      </c>
      <c r="D51" s="168" t="s">
        <v>148</v>
      </c>
      <c r="E51" s="167">
        <v>37.89</v>
      </c>
    </row>
    <row r="52" spans="1:5" x14ac:dyDescent="0.25">
      <c r="A52" s="159">
        <f t="shared" si="0"/>
        <v>28</v>
      </c>
      <c r="B52" s="165">
        <v>42413</v>
      </c>
      <c r="C52" s="168" t="s">
        <v>156</v>
      </c>
      <c r="D52" s="168" t="s">
        <v>157</v>
      </c>
      <c r="E52" s="167">
        <v>98.44</v>
      </c>
    </row>
    <row r="53" spans="1:5" x14ac:dyDescent="0.25">
      <c r="A53" s="159">
        <f t="shared" si="0"/>
        <v>29</v>
      </c>
      <c r="B53" s="165">
        <v>42414</v>
      </c>
      <c r="C53" s="168" t="s">
        <v>158</v>
      </c>
      <c r="D53" s="168" t="s">
        <v>157</v>
      </c>
      <c r="E53" s="167">
        <v>35.71</v>
      </c>
    </row>
    <row r="54" spans="1:5" x14ac:dyDescent="0.25">
      <c r="A54" s="159">
        <f t="shared" si="0"/>
        <v>30</v>
      </c>
      <c r="B54" s="165">
        <v>42415</v>
      </c>
      <c r="C54" s="168" t="s">
        <v>159</v>
      </c>
      <c r="D54" s="168" t="s">
        <v>148</v>
      </c>
      <c r="E54" s="167">
        <v>42.1</v>
      </c>
    </row>
    <row r="55" spans="1:5" x14ac:dyDescent="0.25">
      <c r="A55" s="159">
        <f t="shared" si="0"/>
        <v>31</v>
      </c>
      <c r="B55" s="165">
        <v>42415</v>
      </c>
      <c r="C55" s="168" t="s">
        <v>160</v>
      </c>
      <c r="D55" s="168" t="s">
        <v>161</v>
      </c>
      <c r="E55" s="166">
        <v>78.849999999999994</v>
      </c>
    </row>
    <row r="56" spans="1:5" x14ac:dyDescent="0.25">
      <c r="A56" s="159">
        <f t="shared" si="0"/>
        <v>32</v>
      </c>
      <c r="B56" s="165">
        <v>42416</v>
      </c>
      <c r="C56" s="168" t="s">
        <v>162</v>
      </c>
      <c r="D56" s="168" t="s">
        <v>157</v>
      </c>
      <c r="E56" s="169">
        <v>27.96</v>
      </c>
    </row>
    <row r="57" spans="1:5" x14ac:dyDescent="0.25">
      <c r="A57" s="159">
        <f t="shared" si="0"/>
        <v>33</v>
      </c>
      <c r="B57" s="165">
        <v>42417</v>
      </c>
      <c r="C57" s="168" t="s">
        <v>163</v>
      </c>
      <c r="D57" s="168" t="s">
        <v>148</v>
      </c>
      <c r="E57" s="167">
        <v>47.17</v>
      </c>
    </row>
    <row r="58" spans="1:5" x14ac:dyDescent="0.25">
      <c r="A58" s="159">
        <f t="shared" si="0"/>
        <v>34</v>
      </c>
      <c r="B58" s="165">
        <v>42419</v>
      </c>
      <c r="C58" s="168" t="s">
        <v>164</v>
      </c>
      <c r="D58" s="168" t="s">
        <v>148</v>
      </c>
      <c r="E58" s="169">
        <v>143.72</v>
      </c>
    </row>
    <row r="59" spans="1:5" x14ac:dyDescent="0.25">
      <c r="A59" s="159">
        <f t="shared" si="0"/>
        <v>35</v>
      </c>
      <c r="B59" s="165">
        <v>42422</v>
      </c>
      <c r="C59" s="168" t="s">
        <v>165</v>
      </c>
      <c r="D59" s="168" t="s">
        <v>146</v>
      </c>
      <c r="E59" s="169">
        <v>201.31</v>
      </c>
    </row>
    <row r="60" spans="1:5" x14ac:dyDescent="0.25">
      <c r="A60" s="159">
        <f t="shared" si="0"/>
        <v>36</v>
      </c>
      <c r="B60" s="165">
        <v>42422</v>
      </c>
      <c r="C60" s="168" t="s">
        <v>166</v>
      </c>
      <c r="D60" s="168" t="s">
        <v>167</v>
      </c>
      <c r="E60" s="169">
        <v>48.9</v>
      </c>
    </row>
    <row r="61" spans="1:5" x14ac:dyDescent="0.25">
      <c r="A61" s="159">
        <f t="shared" si="0"/>
        <v>37</v>
      </c>
      <c r="B61" s="165">
        <v>42422</v>
      </c>
      <c r="C61" s="168" t="s">
        <v>168</v>
      </c>
      <c r="D61" s="168" t="s">
        <v>148</v>
      </c>
      <c r="E61" s="169">
        <v>281.86</v>
      </c>
    </row>
    <row r="62" spans="1:5" x14ac:dyDescent="0.25">
      <c r="A62" s="159">
        <f t="shared" si="0"/>
        <v>38</v>
      </c>
      <c r="B62" s="165">
        <v>42422</v>
      </c>
      <c r="C62" s="168" t="s">
        <v>169</v>
      </c>
      <c r="D62" s="168" t="s">
        <v>161</v>
      </c>
      <c r="E62" s="166">
        <v>53.8</v>
      </c>
    </row>
    <row r="63" spans="1:5" x14ac:dyDescent="0.25">
      <c r="A63" s="159">
        <f t="shared" si="0"/>
        <v>39</v>
      </c>
      <c r="B63" s="165">
        <v>42423</v>
      </c>
      <c r="C63" s="168" t="s">
        <v>170</v>
      </c>
      <c r="D63" s="168" t="s">
        <v>148</v>
      </c>
      <c r="E63" s="169">
        <v>99.48</v>
      </c>
    </row>
    <row r="64" spans="1:5" x14ac:dyDescent="0.25">
      <c r="A64" s="159">
        <f t="shared" si="0"/>
        <v>40</v>
      </c>
      <c r="B64" s="165">
        <v>42424</v>
      </c>
      <c r="C64" s="168" t="s">
        <v>171</v>
      </c>
      <c r="D64" s="168" t="s">
        <v>148</v>
      </c>
      <c r="E64" s="169">
        <v>44.35</v>
      </c>
    </row>
    <row r="65" spans="1:5" x14ac:dyDescent="0.25">
      <c r="A65" s="159">
        <f t="shared" si="0"/>
        <v>41</v>
      </c>
      <c r="B65" s="165">
        <v>42426</v>
      </c>
      <c r="C65" s="168" t="s">
        <v>172</v>
      </c>
      <c r="D65" s="168" t="s">
        <v>148</v>
      </c>
      <c r="E65" s="169">
        <v>20.239999999999998</v>
      </c>
    </row>
    <row r="66" spans="1:5" x14ac:dyDescent="0.25">
      <c r="A66" s="159">
        <f t="shared" si="0"/>
        <v>42</v>
      </c>
      <c r="B66" s="165">
        <v>42426</v>
      </c>
      <c r="C66" s="168" t="s">
        <v>173</v>
      </c>
      <c r="D66" s="168" t="s">
        <v>157</v>
      </c>
      <c r="E66" s="169">
        <v>15.9</v>
      </c>
    </row>
    <row r="67" spans="1:5" x14ac:dyDescent="0.25">
      <c r="A67" s="159">
        <f t="shared" si="0"/>
        <v>43</v>
      </c>
      <c r="B67" s="165">
        <v>42426</v>
      </c>
      <c r="C67" s="168" t="s">
        <v>174</v>
      </c>
      <c r="D67" s="168" t="s">
        <v>146</v>
      </c>
      <c r="E67" s="169">
        <v>21.8</v>
      </c>
    </row>
    <row r="68" spans="1:5" x14ac:dyDescent="0.25">
      <c r="A68" s="159">
        <f t="shared" si="0"/>
        <v>44</v>
      </c>
      <c r="B68" s="165">
        <v>42426</v>
      </c>
      <c r="C68" s="168" t="s">
        <v>175</v>
      </c>
      <c r="D68" s="168" t="s">
        <v>148</v>
      </c>
      <c r="E68" s="169">
        <v>4.49</v>
      </c>
    </row>
    <row r="69" spans="1:5" x14ac:dyDescent="0.25">
      <c r="A69" s="159">
        <f t="shared" si="0"/>
        <v>45</v>
      </c>
      <c r="B69" s="165">
        <v>42426</v>
      </c>
      <c r="C69" s="168" t="s">
        <v>176</v>
      </c>
      <c r="D69" s="168" t="s">
        <v>157</v>
      </c>
      <c r="E69" s="169">
        <v>46.43</v>
      </c>
    </row>
    <row r="70" spans="1:5" x14ac:dyDescent="0.25">
      <c r="A70" s="159">
        <f t="shared" si="0"/>
        <v>46</v>
      </c>
      <c r="B70" s="165">
        <v>42426</v>
      </c>
      <c r="C70" s="168" t="s">
        <v>177</v>
      </c>
      <c r="D70" s="168" t="s">
        <v>148</v>
      </c>
      <c r="E70" s="169">
        <v>92.29</v>
      </c>
    </row>
    <row r="71" spans="1:5" x14ac:dyDescent="0.25">
      <c r="A71" s="159">
        <f t="shared" si="0"/>
        <v>47</v>
      </c>
      <c r="B71" s="165">
        <v>42429</v>
      </c>
      <c r="C71" s="168" t="s">
        <v>178</v>
      </c>
      <c r="D71" s="168" t="s">
        <v>148</v>
      </c>
      <c r="E71" s="169">
        <v>30.45</v>
      </c>
    </row>
    <row r="72" spans="1:5" x14ac:dyDescent="0.25">
      <c r="A72" s="159">
        <f t="shared" si="0"/>
        <v>48</v>
      </c>
      <c r="B72" s="165">
        <v>42429</v>
      </c>
      <c r="C72" s="168" t="s">
        <v>179</v>
      </c>
      <c r="D72" s="168" t="s">
        <v>148</v>
      </c>
      <c r="E72" s="169">
        <v>124.14</v>
      </c>
    </row>
    <row r="73" spans="1:5" x14ac:dyDescent="0.25">
      <c r="A73" s="159">
        <f t="shared" si="0"/>
        <v>49</v>
      </c>
      <c r="B73" s="165">
        <v>42412</v>
      </c>
      <c r="C73" s="163" t="s">
        <v>180</v>
      </c>
      <c r="D73" s="168" t="s">
        <v>167</v>
      </c>
      <c r="E73" s="167">
        <v>60</v>
      </c>
    </row>
    <row r="74" spans="1:5" x14ac:dyDescent="0.25">
      <c r="A74" s="159">
        <f t="shared" si="0"/>
        <v>50</v>
      </c>
      <c r="B74" s="162">
        <v>42401</v>
      </c>
      <c r="C74" s="163" t="s">
        <v>181</v>
      </c>
      <c r="D74" s="163" t="s">
        <v>182</v>
      </c>
      <c r="E74" s="164">
        <v>310.39999999999998</v>
      </c>
    </row>
    <row r="75" spans="1:5" x14ac:dyDescent="0.25">
      <c r="A75" s="159">
        <f t="shared" si="0"/>
        <v>51</v>
      </c>
      <c r="B75" s="162">
        <v>42402</v>
      </c>
      <c r="C75" s="163" t="s">
        <v>183</v>
      </c>
      <c r="D75" s="163" t="s">
        <v>184</v>
      </c>
      <c r="E75" s="164">
        <v>459.36</v>
      </c>
    </row>
    <row r="76" spans="1:5" ht="25.5" x14ac:dyDescent="0.25">
      <c r="A76" s="159">
        <f t="shared" si="0"/>
        <v>52</v>
      </c>
      <c r="B76" s="170">
        <v>42405</v>
      </c>
      <c r="C76" s="171" t="s">
        <v>185</v>
      </c>
      <c r="D76" s="171" t="s">
        <v>186</v>
      </c>
      <c r="E76" s="164">
        <v>89.99</v>
      </c>
    </row>
    <row r="77" spans="1:5" x14ac:dyDescent="0.25">
      <c r="A77" s="159">
        <f t="shared" si="0"/>
        <v>53</v>
      </c>
      <c r="B77" s="170">
        <v>42402</v>
      </c>
      <c r="C77" s="171" t="s">
        <v>187</v>
      </c>
      <c r="D77" s="171" t="s">
        <v>188</v>
      </c>
      <c r="E77" s="164">
        <v>163.63</v>
      </c>
    </row>
    <row r="78" spans="1:5" ht="25.5" x14ac:dyDescent="0.25">
      <c r="A78" s="159">
        <f t="shared" si="0"/>
        <v>54</v>
      </c>
      <c r="B78" s="165">
        <v>42405</v>
      </c>
      <c r="C78" s="163" t="s">
        <v>189</v>
      </c>
      <c r="D78" s="168" t="s">
        <v>190</v>
      </c>
      <c r="E78" s="166">
        <v>1274.03</v>
      </c>
    </row>
    <row r="79" spans="1:5" x14ac:dyDescent="0.25">
      <c r="A79" s="159">
        <f t="shared" si="0"/>
        <v>55</v>
      </c>
      <c r="B79" s="165">
        <v>42410</v>
      </c>
      <c r="C79" s="163" t="s">
        <v>191</v>
      </c>
      <c r="D79" s="168" t="s">
        <v>192</v>
      </c>
      <c r="E79" s="167">
        <v>130.07</v>
      </c>
    </row>
    <row r="80" spans="1:5" x14ac:dyDescent="0.25">
      <c r="A80" s="159">
        <f t="shared" si="0"/>
        <v>56</v>
      </c>
      <c r="B80" s="165">
        <v>42411</v>
      </c>
      <c r="C80" s="163" t="s">
        <v>193</v>
      </c>
      <c r="D80" s="168" t="s">
        <v>192</v>
      </c>
      <c r="E80" s="167">
        <v>260</v>
      </c>
    </row>
    <row r="81" spans="1:5" x14ac:dyDescent="0.25">
      <c r="A81" s="159">
        <f t="shared" si="0"/>
        <v>57</v>
      </c>
      <c r="B81" s="165">
        <v>42410</v>
      </c>
      <c r="C81" s="163" t="s">
        <v>194</v>
      </c>
      <c r="D81" s="168" t="s">
        <v>192</v>
      </c>
      <c r="E81" s="167">
        <v>260.72000000000003</v>
      </c>
    </row>
    <row r="82" spans="1:5" x14ac:dyDescent="0.25">
      <c r="A82" s="159">
        <f t="shared" si="0"/>
        <v>58</v>
      </c>
      <c r="B82" s="165">
        <v>42410</v>
      </c>
      <c r="C82" s="163" t="s">
        <v>195</v>
      </c>
      <c r="D82" s="168" t="s">
        <v>192</v>
      </c>
      <c r="E82" s="167">
        <v>200.55</v>
      </c>
    </row>
    <row r="83" spans="1:5" ht="25.5" x14ac:dyDescent="0.25">
      <c r="A83" s="159">
        <f t="shared" si="0"/>
        <v>59</v>
      </c>
      <c r="B83" s="165">
        <v>42405</v>
      </c>
      <c r="C83" s="163" t="s">
        <v>196</v>
      </c>
      <c r="D83" s="168" t="s">
        <v>197</v>
      </c>
      <c r="E83" s="167">
        <v>850</v>
      </c>
    </row>
    <row r="84" spans="1:5" x14ac:dyDescent="0.25">
      <c r="A84" s="159">
        <f t="shared" si="0"/>
        <v>60</v>
      </c>
      <c r="B84" s="165">
        <v>42404</v>
      </c>
      <c r="C84" s="163" t="s">
        <v>187</v>
      </c>
      <c r="D84" s="163" t="s">
        <v>188</v>
      </c>
      <c r="E84" s="167">
        <v>334.48</v>
      </c>
    </row>
    <row r="85" spans="1:5" x14ac:dyDescent="0.25">
      <c r="A85" s="159">
        <f t="shared" si="0"/>
        <v>61</v>
      </c>
      <c r="B85" s="165">
        <v>42424</v>
      </c>
      <c r="C85" s="168" t="s">
        <v>198</v>
      </c>
      <c r="D85" s="168" t="s">
        <v>199</v>
      </c>
      <c r="E85" s="167">
        <v>520</v>
      </c>
    </row>
    <row r="86" spans="1:5" x14ac:dyDescent="0.25">
      <c r="A86" s="159">
        <f t="shared" si="0"/>
        <v>62</v>
      </c>
      <c r="B86" s="165">
        <v>42424</v>
      </c>
      <c r="C86" s="168" t="s">
        <v>200</v>
      </c>
      <c r="D86" s="168" t="s">
        <v>201</v>
      </c>
      <c r="E86" s="167">
        <v>124.25</v>
      </c>
    </row>
    <row r="87" spans="1:5" x14ac:dyDescent="0.25">
      <c r="A87" s="159">
        <f t="shared" si="0"/>
        <v>63</v>
      </c>
      <c r="B87" s="165">
        <v>42426</v>
      </c>
      <c r="C87" s="168" t="s">
        <v>202</v>
      </c>
      <c r="D87" s="168" t="s">
        <v>192</v>
      </c>
      <c r="E87" s="167">
        <v>600</v>
      </c>
    </row>
    <row r="88" spans="1:5" x14ac:dyDescent="0.25">
      <c r="A88" s="159">
        <f t="shared" si="0"/>
        <v>64</v>
      </c>
      <c r="B88" s="172">
        <v>42417</v>
      </c>
      <c r="C88" s="173" t="s">
        <v>203</v>
      </c>
      <c r="D88" s="173" t="s">
        <v>204</v>
      </c>
      <c r="E88" s="167">
        <v>52.8</v>
      </c>
    </row>
    <row r="89" spans="1:5" x14ac:dyDescent="0.25">
      <c r="A89" s="159">
        <f t="shared" si="0"/>
        <v>65</v>
      </c>
      <c r="B89" s="165">
        <v>42426</v>
      </c>
      <c r="C89" s="168" t="s">
        <v>205</v>
      </c>
      <c r="D89" s="168" t="s">
        <v>206</v>
      </c>
      <c r="E89" s="166">
        <v>2629</v>
      </c>
    </row>
    <row r="90" spans="1:5" x14ac:dyDescent="0.25">
      <c r="A90" s="159">
        <f t="shared" si="0"/>
        <v>66</v>
      </c>
      <c r="B90" s="165">
        <v>42426</v>
      </c>
      <c r="C90" s="168" t="s">
        <v>207</v>
      </c>
      <c r="D90" s="168" t="s">
        <v>206</v>
      </c>
      <c r="E90" s="169">
        <v>2943</v>
      </c>
    </row>
    <row r="91" spans="1:5" x14ac:dyDescent="0.25">
      <c r="A91" s="159">
        <f t="shared" ref="A91:A154" si="1">SUM(A90+1)</f>
        <v>67</v>
      </c>
      <c r="B91" s="165">
        <v>42429</v>
      </c>
      <c r="C91" s="168" t="s">
        <v>208</v>
      </c>
      <c r="D91" s="182" t="s">
        <v>137</v>
      </c>
      <c r="E91" s="169">
        <v>2038</v>
      </c>
    </row>
    <row r="92" spans="1:5" x14ac:dyDescent="0.25">
      <c r="A92" s="159">
        <f t="shared" si="1"/>
        <v>68</v>
      </c>
      <c r="B92" s="165">
        <v>42429</v>
      </c>
      <c r="C92" s="168" t="s">
        <v>209</v>
      </c>
      <c r="D92" s="182" t="s">
        <v>137</v>
      </c>
      <c r="E92" s="169">
        <v>1259</v>
      </c>
    </row>
    <row r="93" spans="1:5" x14ac:dyDescent="0.25">
      <c r="A93" s="159">
        <f t="shared" si="1"/>
        <v>69</v>
      </c>
      <c r="B93" s="165">
        <v>42429</v>
      </c>
      <c r="C93" s="168" t="s">
        <v>210</v>
      </c>
      <c r="D93" s="182" t="s">
        <v>137</v>
      </c>
      <c r="E93" s="169">
        <v>1505</v>
      </c>
    </row>
    <row r="94" spans="1:5" x14ac:dyDescent="0.25">
      <c r="A94" s="159">
        <f t="shared" si="1"/>
        <v>70</v>
      </c>
      <c r="B94" s="165">
        <v>42429</v>
      </c>
      <c r="C94" s="168" t="s">
        <v>211</v>
      </c>
      <c r="D94" s="182" t="s">
        <v>137</v>
      </c>
      <c r="E94" s="169">
        <v>1996</v>
      </c>
    </row>
    <row r="95" spans="1:5" x14ac:dyDescent="0.25">
      <c r="A95" s="159">
        <f t="shared" si="1"/>
        <v>71</v>
      </c>
      <c r="B95" s="165">
        <v>42429</v>
      </c>
      <c r="C95" s="168" t="s">
        <v>212</v>
      </c>
      <c r="D95" s="182" t="s">
        <v>137</v>
      </c>
      <c r="E95" s="169">
        <v>1599</v>
      </c>
    </row>
    <row r="96" spans="1:5" x14ac:dyDescent="0.25">
      <c r="A96" s="159">
        <f t="shared" si="1"/>
        <v>72</v>
      </c>
      <c r="B96" s="165">
        <v>42429</v>
      </c>
      <c r="C96" s="168" t="s">
        <v>71</v>
      </c>
      <c r="D96" s="182" t="s">
        <v>137</v>
      </c>
      <c r="E96" s="169">
        <v>1985</v>
      </c>
    </row>
    <row r="97" spans="1:5" x14ac:dyDescent="0.25">
      <c r="A97" s="159">
        <f t="shared" si="1"/>
        <v>73</v>
      </c>
      <c r="B97" s="165">
        <v>42429</v>
      </c>
      <c r="C97" s="168" t="s">
        <v>207</v>
      </c>
      <c r="D97" s="182" t="s">
        <v>137</v>
      </c>
      <c r="E97" s="169">
        <v>1606</v>
      </c>
    </row>
    <row r="98" spans="1:5" x14ac:dyDescent="0.25">
      <c r="A98" s="159">
        <f t="shared" si="1"/>
        <v>74</v>
      </c>
      <c r="B98" s="165">
        <v>42429</v>
      </c>
      <c r="C98" s="168" t="s">
        <v>70</v>
      </c>
      <c r="D98" s="182" t="s">
        <v>137</v>
      </c>
      <c r="E98" s="169">
        <v>1979</v>
      </c>
    </row>
    <row r="99" spans="1:5" x14ac:dyDescent="0.25">
      <c r="A99" s="159">
        <f t="shared" si="1"/>
        <v>75</v>
      </c>
      <c r="B99" s="165">
        <v>42429</v>
      </c>
      <c r="C99" s="168" t="s">
        <v>213</v>
      </c>
      <c r="D99" s="182" t="s">
        <v>137</v>
      </c>
      <c r="E99" s="169">
        <v>2037</v>
      </c>
    </row>
    <row r="100" spans="1:5" x14ac:dyDescent="0.25">
      <c r="A100" s="159">
        <f t="shared" si="1"/>
        <v>76</v>
      </c>
      <c r="B100" s="165">
        <v>42429</v>
      </c>
      <c r="C100" s="168" t="s">
        <v>214</v>
      </c>
      <c r="D100" s="182" t="s">
        <v>137</v>
      </c>
      <c r="E100" s="169">
        <v>961</v>
      </c>
    </row>
    <row r="101" spans="1:5" x14ac:dyDescent="0.25">
      <c r="A101" s="159">
        <f t="shared" si="1"/>
        <v>77</v>
      </c>
      <c r="B101" s="165">
        <v>42429</v>
      </c>
      <c r="C101" s="168" t="s">
        <v>215</v>
      </c>
      <c r="D101" s="182" t="s">
        <v>137</v>
      </c>
      <c r="E101" s="169">
        <v>10</v>
      </c>
    </row>
    <row r="102" spans="1:5" x14ac:dyDescent="0.25">
      <c r="A102" s="159">
        <f t="shared" si="1"/>
        <v>78</v>
      </c>
      <c r="B102" s="165">
        <v>42429</v>
      </c>
      <c r="C102" s="168" t="s">
        <v>216</v>
      </c>
      <c r="D102" s="182" t="s">
        <v>137</v>
      </c>
      <c r="E102" s="169">
        <v>1272</v>
      </c>
    </row>
    <row r="103" spans="1:5" x14ac:dyDescent="0.25">
      <c r="A103" s="159">
        <f t="shared" si="1"/>
        <v>79</v>
      </c>
      <c r="B103" s="165">
        <v>42429</v>
      </c>
      <c r="C103" s="168" t="s">
        <v>217</v>
      </c>
      <c r="D103" s="182" t="s">
        <v>137</v>
      </c>
      <c r="E103" s="169">
        <v>1435</v>
      </c>
    </row>
    <row r="104" spans="1:5" x14ac:dyDescent="0.25">
      <c r="A104" s="159">
        <f t="shared" si="1"/>
        <v>80</v>
      </c>
      <c r="B104" s="165">
        <v>42429</v>
      </c>
      <c r="C104" s="168" t="s">
        <v>218</v>
      </c>
      <c r="D104" s="182" t="s">
        <v>137</v>
      </c>
      <c r="E104" s="169">
        <v>1625</v>
      </c>
    </row>
    <row r="105" spans="1:5" x14ac:dyDescent="0.25">
      <c r="A105" s="159">
        <f t="shared" si="1"/>
        <v>81</v>
      </c>
      <c r="B105" s="165">
        <v>42429</v>
      </c>
      <c r="C105" s="168" t="s">
        <v>219</v>
      </c>
      <c r="D105" s="182" t="s">
        <v>137</v>
      </c>
      <c r="E105" s="169">
        <v>1273</v>
      </c>
    </row>
    <row r="106" spans="1:5" x14ac:dyDescent="0.25">
      <c r="A106" s="159">
        <f t="shared" si="1"/>
        <v>82</v>
      </c>
      <c r="B106" s="165">
        <v>42429</v>
      </c>
      <c r="C106" s="168" t="s">
        <v>205</v>
      </c>
      <c r="D106" s="182" t="s">
        <v>137</v>
      </c>
      <c r="E106" s="169">
        <v>2048</v>
      </c>
    </row>
    <row r="107" spans="1:5" x14ac:dyDescent="0.25">
      <c r="A107" s="159">
        <f t="shared" si="1"/>
        <v>83</v>
      </c>
      <c r="B107" s="165">
        <v>42429</v>
      </c>
      <c r="C107" s="168" t="s">
        <v>220</v>
      </c>
      <c r="D107" s="182" t="s">
        <v>137</v>
      </c>
      <c r="E107" s="169">
        <v>2172</v>
      </c>
    </row>
    <row r="108" spans="1:5" x14ac:dyDescent="0.25">
      <c r="A108" s="159">
        <f t="shared" si="1"/>
        <v>84</v>
      </c>
      <c r="B108" s="172">
        <v>42429</v>
      </c>
      <c r="C108" s="168" t="s">
        <v>25</v>
      </c>
      <c r="D108" s="182" t="s">
        <v>137</v>
      </c>
      <c r="E108" s="169">
        <v>1146</v>
      </c>
    </row>
    <row r="109" spans="1:5" x14ac:dyDescent="0.25">
      <c r="A109" s="159">
        <f t="shared" si="1"/>
        <v>85</v>
      </c>
      <c r="B109" s="172">
        <v>42429</v>
      </c>
      <c r="C109" s="173" t="s">
        <v>129</v>
      </c>
      <c r="D109" s="182" t="s">
        <v>137</v>
      </c>
      <c r="E109" s="169">
        <v>3601.07</v>
      </c>
    </row>
    <row r="110" spans="1:5" x14ac:dyDescent="0.25">
      <c r="A110" s="159">
        <f t="shared" si="1"/>
        <v>86</v>
      </c>
      <c r="B110" s="172">
        <v>42429</v>
      </c>
      <c r="C110" s="173" t="s">
        <v>132</v>
      </c>
      <c r="D110" s="182" t="s">
        <v>137</v>
      </c>
      <c r="E110" s="169">
        <v>4333.3500000000004</v>
      </c>
    </row>
    <row r="111" spans="1:5" x14ac:dyDescent="0.25">
      <c r="A111" s="159">
        <f t="shared" si="1"/>
        <v>87</v>
      </c>
      <c r="B111" s="172">
        <v>42429</v>
      </c>
      <c r="C111" s="173" t="s">
        <v>221</v>
      </c>
      <c r="D111" s="182" t="s">
        <v>137</v>
      </c>
      <c r="E111" s="169">
        <v>177.88</v>
      </c>
    </row>
    <row r="112" spans="1:5" x14ac:dyDescent="0.25">
      <c r="A112" s="159">
        <f t="shared" si="1"/>
        <v>88</v>
      </c>
      <c r="B112" s="172">
        <v>42429</v>
      </c>
      <c r="C112" s="173" t="s">
        <v>221</v>
      </c>
      <c r="D112" s="182" t="s">
        <v>137</v>
      </c>
      <c r="E112" s="166">
        <v>231.48</v>
      </c>
    </row>
    <row r="113" spans="1:5" x14ac:dyDescent="0.25">
      <c r="A113" s="159">
        <f t="shared" si="1"/>
        <v>89</v>
      </c>
      <c r="B113" s="172">
        <v>42429</v>
      </c>
      <c r="C113" s="173" t="s">
        <v>222</v>
      </c>
      <c r="D113" s="182" t="s">
        <v>137</v>
      </c>
      <c r="E113" s="169">
        <v>481.08</v>
      </c>
    </row>
    <row r="114" spans="1:5" x14ac:dyDescent="0.25">
      <c r="A114" s="159">
        <f t="shared" si="1"/>
        <v>90</v>
      </c>
      <c r="B114" s="172">
        <v>42429</v>
      </c>
      <c r="C114" s="173" t="s">
        <v>223</v>
      </c>
      <c r="D114" s="182" t="s">
        <v>137</v>
      </c>
      <c r="E114" s="169">
        <v>446.48</v>
      </c>
    </row>
    <row r="115" spans="1:5" x14ac:dyDescent="0.25">
      <c r="A115" s="159">
        <f t="shared" si="1"/>
        <v>91</v>
      </c>
      <c r="B115" s="172">
        <v>42429</v>
      </c>
      <c r="C115" s="173" t="s">
        <v>224</v>
      </c>
      <c r="D115" s="182" t="s">
        <v>137</v>
      </c>
      <c r="E115" s="169">
        <v>2019.99</v>
      </c>
    </row>
    <row r="116" spans="1:5" x14ac:dyDescent="0.25">
      <c r="A116" s="159">
        <f t="shared" si="1"/>
        <v>92</v>
      </c>
      <c r="B116" s="172">
        <v>42429</v>
      </c>
      <c r="C116" s="173" t="s">
        <v>225</v>
      </c>
      <c r="D116" s="182" t="s">
        <v>137</v>
      </c>
      <c r="E116" s="169">
        <v>960</v>
      </c>
    </row>
    <row r="117" spans="1:5" x14ac:dyDescent="0.25">
      <c r="A117" s="159">
        <f t="shared" si="1"/>
        <v>93</v>
      </c>
      <c r="B117" s="172">
        <v>42429</v>
      </c>
      <c r="C117" s="173" t="s">
        <v>53</v>
      </c>
      <c r="D117" s="182" t="s">
        <v>137</v>
      </c>
      <c r="E117" s="169">
        <v>3482.28</v>
      </c>
    </row>
    <row r="118" spans="1:5" x14ac:dyDescent="0.25">
      <c r="A118" s="159">
        <f t="shared" si="1"/>
        <v>94</v>
      </c>
      <c r="B118" s="172">
        <v>42429</v>
      </c>
      <c r="C118" s="173" t="s">
        <v>138</v>
      </c>
      <c r="D118" s="182" t="s">
        <v>137</v>
      </c>
      <c r="E118" s="169">
        <v>214.14</v>
      </c>
    </row>
    <row r="119" spans="1:5" x14ac:dyDescent="0.25">
      <c r="A119" s="159">
        <f t="shared" si="1"/>
        <v>95</v>
      </c>
      <c r="B119" s="172">
        <v>42429</v>
      </c>
      <c r="C119" s="173" t="s">
        <v>226</v>
      </c>
      <c r="D119" s="173" t="s">
        <v>137</v>
      </c>
      <c r="E119" s="169">
        <v>970.56</v>
      </c>
    </row>
    <row r="120" spans="1:5" x14ac:dyDescent="0.25">
      <c r="A120" s="159">
        <f t="shared" si="1"/>
        <v>96</v>
      </c>
      <c r="B120" s="181">
        <v>42447</v>
      </c>
      <c r="C120" s="173" t="s">
        <v>227</v>
      </c>
      <c r="D120" s="182" t="s">
        <v>137</v>
      </c>
      <c r="E120" s="169">
        <v>350.76</v>
      </c>
    </row>
    <row r="121" spans="1:5" x14ac:dyDescent="0.25">
      <c r="A121" s="159">
        <f t="shared" si="1"/>
        <v>97</v>
      </c>
      <c r="B121" s="181">
        <v>42448</v>
      </c>
      <c r="C121" s="173" t="s">
        <v>139</v>
      </c>
      <c r="D121" s="182" t="s">
        <v>228</v>
      </c>
      <c r="E121" s="169">
        <v>124.25</v>
      </c>
    </row>
    <row r="122" spans="1:5" x14ac:dyDescent="0.25">
      <c r="A122" s="159">
        <f t="shared" si="1"/>
        <v>98</v>
      </c>
      <c r="B122" s="181">
        <v>42459</v>
      </c>
      <c r="C122" s="173" t="s">
        <v>212</v>
      </c>
      <c r="D122" s="182" t="s">
        <v>229</v>
      </c>
      <c r="E122" s="169">
        <v>2891</v>
      </c>
    </row>
    <row r="123" spans="1:5" x14ac:dyDescent="0.25">
      <c r="A123" s="159">
        <f t="shared" si="1"/>
        <v>99</v>
      </c>
      <c r="B123" s="181">
        <v>42460</v>
      </c>
      <c r="C123" s="168" t="s">
        <v>208</v>
      </c>
      <c r="D123" s="182" t="s">
        <v>137</v>
      </c>
      <c r="E123" s="169">
        <v>1962</v>
      </c>
    </row>
    <row r="124" spans="1:5" x14ac:dyDescent="0.25">
      <c r="A124" s="159">
        <f t="shared" si="1"/>
        <v>100</v>
      </c>
      <c r="B124" s="181">
        <v>42460</v>
      </c>
      <c r="C124" s="168" t="s">
        <v>209</v>
      </c>
      <c r="D124" s="182" t="s">
        <v>137</v>
      </c>
      <c r="E124" s="169">
        <v>1175</v>
      </c>
    </row>
    <row r="125" spans="1:5" x14ac:dyDescent="0.25">
      <c r="A125" s="159">
        <f t="shared" si="1"/>
        <v>101</v>
      </c>
      <c r="B125" s="181">
        <v>42460</v>
      </c>
      <c r="C125" s="168" t="s">
        <v>210</v>
      </c>
      <c r="D125" s="182" t="s">
        <v>137</v>
      </c>
      <c r="E125" s="169">
        <v>1473</v>
      </c>
    </row>
    <row r="126" spans="1:5" x14ac:dyDescent="0.25">
      <c r="A126" s="159">
        <f t="shared" si="1"/>
        <v>102</v>
      </c>
      <c r="B126" s="181">
        <v>42460</v>
      </c>
      <c r="C126" s="168" t="s">
        <v>211</v>
      </c>
      <c r="D126" s="182" t="s">
        <v>137</v>
      </c>
      <c r="E126" s="169">
        <v>2052</v>
      </c>
    </row>
    <row r="127" spans="1:5" x14ac:dyDescent="0.25">
      <c r="A127" s="159">
        <f t="shared" si="1"/>
        <v>103</v>
      </c>
      <c r="B127" s="181">
        <v>42460</v>
      </c>
      <c r="C127" s="168" t="s">
        <v>230</v>
      </c>
      <c r="D127" s="182" t="s">
        <v>137</v>
      </c>
      <c r="E127" s="169">
        <v>750</v>
      </c>
    </row>
    <row r="128" spans="1:5" x14ac:dyDescent="0.25">
      <c r="A128" s="159">
        <f t="shared" si="1"/>
        <v>104</v>
      </c>
      <c r="B128" s="181">
        <v>42460</v>
      </c>
      <c r="C128" s="168" t="s">
        <v>212</v>
      </c>
      <c r="D128" s="182" t="s">
        <v>137</v>
      </c>
      <c r="E128" s="169">
        <v>1451</v>
      </c>
    </row>
    <row r="129" spans="1:5" x14ac:dyDescent="0.25">
      <c r="A129" s="159">
        <f t="shared" si="1"/>
        <v>105</v>
      </c>
      <c r="B129" s="181">
        <v>42460</v>
      </c>
      <c r="C129" s="168" t="s">
        <v>71</v>
      </c>
      <c r="D129" s="182" t="s">
        <v>137</v>
      </c>
      <c r="E129" s="169">
        <v>1910</v>
      </c>
    </row>
    <row r="130" spans="1:5" x14ac:dyDescent="0.25">
      <c r="A130" s="159">
        <f t="shared" si="1"/>
        <v>106</v>
      </c>
      <c r="B130" s="181">
        <v>42460</v>
      </c>
      <c r="C130" s="168" t="s">
        <v>70</v>
      </c>
      <c r="D130" s="182" t="s">
        <v>137</v>
      </c>
      <c r="E130" s="169">
        <v>2075</v>
      </c>
    </row>
    <row r="131" spans="1:5" x14ac:dyDescent="0.25">
      <c r="A131" s="159">
        <f t="shared" si="1"/>
        <v>107</v>
      </c>
      <c r="B131" s="181">
        <v>42460</v>
      </c>
      <c r="C131" s="168" t="s">
        <v>213</v>
      </c>
      <c r="D131" s="182" t="s">
        <v>137</v>
      </c>
      <c r="E131" s="169">
        <v>1960</v>
      </c>
    </row>
    <row r="132" spans="1:5" x14ac:dyDescent="0.25">
      <c r="A132" s="159">
        <f t="shared" si="1"/>
        <v>108</v>
      </c>
      <c r="B132" s="181">
        <v>42460</v>
      </c>
      <c r="C132" s="168" t="s">
        <v>214</v>
      </c>
      <c r="D132" s="182" t="s">
        <v>137</v>
      </c>
      <c r="E132" s="169">
        <v>2172</v>
      </c>
    </row>
    <row r="133" spans="1:5" x14ac:dyDescent="0.25">
      <c r="A133" s="159">
        <f t="shared" si="1"/>
        <v>109</v>
      </c>
      <c r="B133" s="181">
        <v>42460</v>
      </c>
      <c r="C133" s="168" t="s">
        <v>215</v>
      </c>
      <c r="D133" s="182" t="s">
        <v>137</v>
      </c>
      <c r="E133" s="169">
        <v>1461</v>
      </c>
    </row>
    <row r="134" spans="1:5" x14ac:dyDescent="0.25">
      <c r="A134" s="159">
        <f t="shared" si="1"/>
        <v>110</v>
      </c>
      <c r="B134" s="181">
        <v>42460</v>
      </c>
      <c r="C134" s="168" t="s">
        <v>216</v>
      </c>
      <c r="D134" s="182" t="s">
        <v>137</v>
      </c>
      <c r="E134" s="169">
        <v>1273</v>
      </c>
    </row>
    <row r="135" spans="1:5" x14ac:dyDescent="0.25">
      <c r="A135" s="159">
        <f t="shared" si="1"/>
        <v>111</v>
      </c>
      <c r="B135" s="181">
        <v>42460</v>
      </c>
      <c r="C135" s="168" t="s">
        <v>217</v>
      </c>
      <c r="D135" s="182" t="s">
        <v>137</v>
      </c>
      <c r="E135" s="169">
        <v>1526</v>
      </c>
    </row>
    <row r="136" spans="1:5" x14ac:dyDescent="0.25">
      <c r="A136" s="159">
        <f t="shared" si="1"/>
        <v>112</v>
      </c>
      <c r="B136" s="181">
        <v>42460</v>
      </c>
      <c r="C136" s="168" t="s">
        <v>218</v>
      </c>
      <c r="D136" s="182" t="s">
        <v>137</v>
      </c>
      <c r="E136" s="169">
        <v>1599</v>
      </c>
    </row>
    <row r="137" spans="1:5" x14ac:dyDescent="0.25">
      <c r="A137" s="159">
        <f t="shared" si="1"/>
        <v>113</v>
      </c>
      <c r="B137" s="181">
        <v>42460</v>
      </c>
      <c r="C137" s="168" t="s">
        <v>219</v>
      </c>
      <c r="D137" s="182" t="s">
        <v>137</v>
      </c>
      <c r="E137" s="169">
        <v>1223</v>
      </c>
    </row>
    <row r="138" spans="1:5" x14ac:dyDescent="0.25">
      <c r="A138" s="159">
        <f t="shared" si="1"/>
        <v>114</v>
      </c>
      <c r="B138" s="181">
        <v>42460</v>
      </c>
      <c r="C138" s="168" t="s">
        <v>231</v>
      </c>
      <c r="D138" s="182" t="s">
        <v>137</v>
      </c>
      <c r="E138" s="169">
        <v>1303</v>
      </c>
    </row>
    <row r="139" spans="1:5" x14ac:dyDescent="0.25">
      <c r="A139" s="159">
        <f t="shared" si="1"/>
        <v>115</v>
      </c>
      <c r="B139" s="181">
        <v>42460</v>
      </c>
      <c r="C139" s="168" t="s">
        <v>25</v>
      </c>
      <c r="D139" s="182" t="s">
        <v>137</v>
      </c>
      <c r="E139" s="169">
        <v>3359</v>
      </c>
    </row>
    <row r="140" spans="1:5" x14ac:dyDescent="0.25">
      <c r="A140" s="159">
        <f t="shared" si="1"/>
        <v>116</v>
      </c>
      <c r="B140" s="181">
        <v>42460</v>
      </c>
      <c r="C140" s="168" t="s">
        <v>129</v>
      </c>
      <c r="D140" s="182" t="s">
        <v>137</v>
      </c>
      <c r="E140" s="169">
        <v>3835.57</v>
      </c>
    </row>
    <row r="141" spans="1:5" x14ac:dyDescent="0.25">
      <c r="A141" s="159">
        <f t="shared" si="1"/>
        <v>117</v>
      </c>
      <c r="B141" s="181">
        <v>42460</v>
      </c>
      <c r="C141" s="173" t="s">
        <v>132</v>
      </c>
      <c r="D141" s="182" t="s">
        <v>137</v>
      </c>
      <c r="E141" s="169">
        <v>4420.4799999999996</v>
      </c>
    </row>
    <row r="142" spans="1:5" x14ac:dyDescent="0.25">
      <c r="A142" s="159">
        <f t="shared" si="1"/>
        <v>118</v>
      </c>
      <c r="B142" s="181">
        <v>42460</v>
      </c>
      <c r="C142" s="173" t="s">
        <v>132</v>
      </c>
      <c r="D142" s="182" t="s">
        <v>137</v>
      </c>
      <c r="E142" s="169">
        <v>96.87</v>
      </c>
    </row>
    <row r="143" spans="1:5" x14ac:dyDescent="0.25">
      <c r="A143" s="159">
        <f t="shared" si="1"/>
        <v>119</v>
      </c>
      <c r="B143" s="181">
        <v>42460</v>
      </c>
      <c r="C143" s="173" t="s">
        <v>221</v>
      </c>
      <c r="D143" s="182" t="s">
        <v>137</v>
      </c>
      <c r="E143" s="169">
        <v>443.18</v>
      </c>
    </row>
    <row r="144" spans="1:5" x14ac:dyDescent="0.25">
      <c r="A144" s="159">
        <f t="shared" si="1"/>
        <v>120</v>
      </c>
      <c r="B144" s="181">
        <v>42460</v>
      </c>
      <c r="C144" s="173" t="s">
        <v>221</v>
      </c>
      <c r="D144" s="182" t="s">
        <v>137</v>
      </c>
      <c r="E144" s="169">
        <v>92.6</v>
      </c>
    </row>
    <row r="145" spans="1:5" x14ac:dyDescent="0.25">
      <c r="A145" s="159">
        <f t="shared" si="1"/>
        <v>121</v>
      </c>
      <c r="B145" s="181">
        <v>42460</v>
      </c>
      <c r="C145" s="173" t="s">
        <v>222</v>
      </c>
      <c r="D145" s="182" t="s">
        <v>137</v>
      </c>
      <c r="E145" s="169">
        <v>467.13</v>
      </c>
    </row>
    <row r="146" spans="1:5" x14ac:dyDescent="0.25">
      <c r="A146" s="159">
        <f t="shared" si="1"/>
        <v>122</v>
      </c>
      <c r="B146" s="181">
        <v>42460</v>
      </c>
      <c r="C146" s="173" t="s">
        <v>223</v>
      </c>
      <c r="D146" s="182" t="s">
        <v>137</v>
      </c>
      <c r="E146" s="169">
        <v>604.4</v>
      </c>
    </row>
    <row r="147" spans="1:5" x14ac:dyDescent="0.25">
      <c r="A147" s="159">
        <f t="shared" si="1"/>
        <v>123</v>
      </c>
      <c r="B147" s="181">
        <v>42460</v>
      </c>
      <c r="C147" s="173" t="s">
        <v>232</v>
      </c>
      <c r="D147" s="182" t="s">
        <v>137</v>
      </c>
      <c r="E147" s="169">
        <v>1294.46</v>
      </c>
    </row>
    <row r="148" spans="1:5" x14ac:dyDescent="0.25">
      <c r="A148" s="159">
        <f t="shared" si="1"/>
        <v>124</v>
      </c>
      <c r="B148" s="181">
        <v>42460</v>
      </c>
      <c r="C148" s="173" t="s">
        <v>224</v>
      </c>
      <c r="D148" s="182" t="s">
        <v>137</v>
      </c>
      <c r="E148" s="169">
        <v>2268</v>
      </c>
    </row>
    <row r="149" spans="1:5" x14ac:dyDescent="0.25">
      <c r="A149" s="159">
        <f t="shared" si="1"/>
        <v>125</v>
      </c>
      <c r="B149" s="181">
        <v>42460</v>
      </c>
      <c r="C149" s="173" t="s">
        <v>138</v>
      </c>
      <c r="D149" s="182" t="s">
        <v>137</v>
      </c>
      <c r="E149" s="169">
        <v>199.8</v>
      </c>
    </row>
    <row r="150" spans="1:5" x14ac:dyDescent="0.25">
      <c r="A150" s="159">
        <f t="shared" si="1"/>
        <v>126</v>
      </c>
      <c r="B150" s="181">
        <v>42460</v>
      </c>
      <c r="C150" s="173" t="s">
        <v>225</v>
      </c>
      <c r="D150" s="182" t="s">
        <v>137</v>
      </c>
      <c r="E150" s="169">
        <v>1080</v>
      </c>
    </row>
    <row r="151" spans="1:5" x14ac:dyDescent="0.25">
      <c r="A151" s="159">
        <f t="shared" si="1"/>
        <v>127</v>
      </c>
      <c r="B151" s="181">
        <v>42460</v>
      </c>
      <c r="C151" s="168" t="s">
        <v>53</v>
      </c>
      <c r="D151" s="182" t="s">
        <v>137</v>
      </c>
      <c r="E151" s="169">
        <v>3300.83</v>
      </c>
    </row>
    <row r="152" spans="1:5" x14ac:dyDescent="0.25">
      <c r="A152" s="159">
        <f t="shared" si="1"/>
        <v>128</v>
      </c>
      <c r="B152" s="181">
        <v>42460</v>
      </c>
      <c r="C152" s="173" t="s">
        <v>136</v>
      </c>
      <c r="D152" s="182" t="s">
        <v>137</v>
      </c>
      <c r="E152" s="169">
        <v>167.85</v>
      </c>
    </row>
    <row r="153" spans="1:5" x14ac:dyDescent="0.25">
      <c r="A153" s="159">
        <f t="shared" si="1"/>
        <v>129</v>
      </c>
      <c r="B153" s="165">
        <v>42461</v>
      </c>
      <c r="C153" s="163" t="s">
        <v>233</v>
      </c>
      <c r="D153" s="163" t="s">
        <v>234</v>
      </c>
      <c r="E153" s="183">
        <v>15.98</v>
      </c>
    </row>
    <row r="154" spans="1:5" x14ac:dyDescent="0.25">
      <c r="A154" s="159">
        <f t="shared" si="1"/>
        <v>130</v>
      </c>
      <c r="B154" s="165">
        <v>42461</v>
      </c>
      <c r="C154" s="184" t="s">
        <v>235</v>
      </c>
      <c r="D154" s="168" t="s">
        <v>234</v>
      </c>
      <c r="E154" s="183">
        <v>109.5</v>
      </c>
    </row>
    <row r="155" spans="1:5" x14ac:dyDescent="0.25">
      <c r="A155" s="159">
        <f t="shared" ref="A155:A218" si="2">SUM(A154+1)</f>
        <v>131</v>
      </c>
      <c r="B155" s="165">
        <v>42464</v>
      </c>
      <c r="C155" s="185" t="s">
        <v>236</v>
      </c>
      <c r="D155" s="168" t="s">
        <v>142</v>
      </c>
      <c r="E155" s="183">
        <v>98.55</v>
      </c>
    </row>
    <row r="156" spans="1:5" x14ac:dyDescent="0.25">
      <c r="A156" s="159">
        <f t="shared" si="2"/>
        <v>132</v>
      </c>
      <c r="B156" s="165">
        <v>42465</v>
      </c>
      <c r="C156" s="184" t="s">
        <v>237</v>
      </c>
      <c r="D156" s="168" t="s">
        <v>234</v>
      </c>
      <c r="E156" s="183">
        <v>66</v>
      </c>
    </row>
    <row r="157" spans="1:5" x14ac:dyDescent="0.25">
      <c r="A157" s="159">
        <f t="shared" si="2"/>
        <v>133</v>
      </c>
      <c r="B157" s="165">
        <v>42465</v>
      </c>
      <c r="C157" s="168" t="s">
        <v>238</v>
      </c>
      <c r="D157" s="168" t="s">
        <v>148</v>
      </c>
      <c r="E157" s="183">
        <v>31.25</v>
      </c>
    </row>
    <row r="158" spans="1:5" x14ac:dyDescent="0.25">
      <c r="A158" s="159">
        <f t="shared" si="2"/>
        <v>134</v>
      </c>
      <c r="B158" s="165">
        <v>42466</v>
      </c>
      <c r="C158" s="168" t="s">
        <v>239</v>
      </c>
      <c r="D158" s="168" t="s">
        <v>148</v>
      </c>
      <c r="E158" s="183">
        <v>1188.02</v>
      </c>
    </row>
    <row r="159" spans="1:5" x14ac:dyDescent="0.25">
      <c r="A159" s="159">
        <f t="shared" si="2"/>
        <v>135</v>
      </c>
      <c r="B159" s="165">
        <v>42466</v>
      </c>
      <c r="C159" s="168" t="s">
        <v>240</v>
      </c>
      <c r="D159" s="168" t="s">
        <v>148</v>
      </c>
      <c r="E159" s="183">
        <v>315.60000000000002</v>
      </c>
    </row>
    <row r="160" spans="1:5" x14ac:dyDescent="0.25">
      <c r="A160" s="159">
        <f t="shared" si="2"/>
        <v>136</v>
      </c>
      <c r="B160" s="165">
        <v>42467</v>
      </c>
      <c r="C160" s="168" t="s">
        <v>241</v>
      </c>
      <c r="D160" s="168" t="s">
        <v>204</v>
      </c>
      <c r="E160" s="183">
        <v>98.84</v>
      </c>
    </row>
    <row r="161" spans="1:5" x14ac:dyDescent="0.25">
      <c r="A161" s="159">
        <f t="shared" si="2"/>
        <v>137</v>
      </c>
      <c r="B161" s="165">
        <v>42467</v>
      </c>
      <c r="C161" s="168" t="s">
        <v>242</v>
      </c>
      <c r="D161" s="168" t="s">
        <v>148</v>
      </c>
      <c r="E161" s="183">
        <v>193.95</v>
      </c>
    </row>
    <row r="162" spans="1:5" x14ac:dyDescent="0.25">
      <c r="A162" s="159">
        <f t="shared" si="2"/>
        <v>138</v>
      </c>
      <c r="B162" s="165">
        <v>42467</v>
      </c>
      <c r="C162" s="168" t="s">
        <v>243</v>
      </c>
      <c r="D162" s="168" t="s">
        <v>204</v>
      </c>
      <c r="E162" s="183">
        <v>31.95</v>
      </c>
    </row>
    <row r="163" spans="1:5" x14ac:dyDescent="0.25">
      <c r="A163" s="159">
        <f t="shared" si="2"/>
        <v>139</v>
      </c>
      <c r="B163" s="165">
        <v>42467</v>
      </c>
      <c r="C163" s="163" t="s">
        <v>244</v>
      </c>
      <c r="D163" s="168" t="s">
        <v>148</v>
      </c>
      <c r="E163" s="183">
        <v>127.52</v>
      </c>
    </row>
    <row r="164" spans="1:5" x14ac:dyDescent="0.25">
      <c r="A164" s="159">
        <f t="shared" si="2"/>
        <v>140</v>
      </c>
      <c r="B164" s="165">
        <v>42468</v>
      </c>
      <c r="C164" s="168" t="s">
        <v>245</v>
      </c>
      <c r="D164" s="168" t="s">
        <v>204</v>
      </c>
      <c r="E164" s="183">
        <v>92.84</v>
      </c>
    </row>
    <row r="165" spans="1:5" x14ac:dyDescent="0.25">
      <c r="A165" s="159">
        <f t="shared" si="2"/>
        <v>141</v>
      </c>
      <c r="B165" s="165">
        <v>42468</v>
      </c>
      <c r="C165" s="168" t="s">
        <v>246</v>
      </c>
      <c r="D165" s="168" t="s">
        <v>234</v>
      </c>
      <c r="E165" s="183">
        <v>29.1</v>
      </c>
    </row>
    <row r="166" spans="1:5" x14ac:dyDescent="0.25">
      <c r="A166" s="159">
        <f t="shared" si="2"/>
        <v>142</v>
      </c>
      <c r="B166" s="165">
        <v>42468</v>
      </c>
      <c r="C166" s="168" t="s">
        <v>247</v>
      </c>
      <c r="D166" s="168" t="s">
        <v>248</v>
      </c>
      <c r="E166" s="183">
        <v>23.6</v>
      </c>
    </row>
    <row r="167" spans="1:5" x14ac:dyDescent="0.25">
      <c r="A167" s="159">
        <f t="shared" si="2"/>
        <v>143</v>
      </c>
      <c r="B167" s="165">
        <v>42468</v>
      </c>
      <c r="C167" s="184" t="s">
        <v>249</v>
      </c>
      <c r="D167" s="168" t="s">
        <v>248</v>
      </c>
      <c r="E167" s="183">
        <v>39</v>
      </c>
    </row>
    <row r="168" spans="1:5" x14ac:dyDescent="0.25">
      <c r="A168" s="159">
        <f t="shared" si="2"/>
        <v>144</v>
      </c>
      <c r="B168" s="165">
        <v>42468</v>
      </c>
      <c r="C168" s="168" t="s">
        <v>250</v>
      </c>
      <c r="D168" s="168" t="s">
        <v>148</v>
      </c>
      <c r="E168" s="183">
        <v>68.84</v>
      </c>
    </row>
    <row r="169" spans="1:5" x14ac:dyDescent="0.25">
      <c r="A169" s="159">
        <f t="shared" si="2"/>
        <v>145</v>
      </c>
      <c r="B169" s="165">
        <v>42468</v>
      </c>
      <c r="C169" s="173" t="s">
        <v>251</v>
      </c>
      <c r="D169" s="187" t="s">
        <v>252</v>
      </c>
      <c r="E169" s="183">
        <v>185</v>
      </c>
    </row>
    <row r="170" spans="1:5" x14ac:dyDescent="0.25">
      <c r="A170" s="159">
        <f t="shared" si="2"/>
        <v>146</v>
      </c>
      <c r="B170" s="165">
        <v>42469</v>
      </c>
      <c r="C170" s="168" t="s">
        <v>250</v>
      </c>
      <c r="D170" s="168" t="s">
        <v>148</v>
      </c>
      <c r="E170" s="183">
        <v>4.9800000000000004</v>
      </c>
    </row>
    <row r="171" spans="1:5" x14ac:dyDescent="0.25">
      <c r="A171" s="159">
        <f t="shared" si="2"/>
        <v>147</v>
      </c>
      <c r="B171" s="165">
        <v>42470</v>
      </c>
      <c r="C171" s="168" t="s">
        <v>253</v>
      </c>
      <c r="D171" s="168" t="s">
        <v>148</v>
      </c>
      <c r="E171" s="183">
        <v>43.62</v>
      </c>
    </row>
    <row r="172" spans="1:5" x14ac:dyDescent="0.25">
      <c r="A172" s="159">
        <f t="shared" si="2"/>
        <v>148</v>
      </c>
      <c r="B172" s="165">
        <v>42470</v>
      </c>
      <c r="C172" s="173" t="s">
        <v>254</v>
      </c>
      <c r="D172" s="168" t="s">
        <v>255</v>
      </c>
      <c r="E172" s="183">
        <v>2331.52</v>
      </c>
    </row>
    <row r="173" spans="1:5" x14ac:dyDescent="0.25">
      <c r="A173" s="159">
        <f t="shared" si="2"/>
        <v>149</v>
      </c>
      <c r="B173" s="165">
        <v>42470</v>
      </c>
      <c r="C173" s="173" t="s">
        <v>256</v>
      </c>
      <c r="D173" s="168" t="s">
        <v>255</v>
      </c>
      <c r="E173" s="183">
        <v>2100.0700000000002</v>
      </c>
    </row>
    <row r="174" spans="1:5" x14ac:dyDescent="0.25">
      <c r="A174" s="159">
        <f t="shared" si="2"/>
        <v>150</v>
      </c>
      <c r="B174" s="165">
        <v>42470</v>
      </c>
      <c r="C174" s="173" t="s">
        <v>257</v>
      </c>
      <c r="D174" s="187" t="s">
        <v>142</v>
      </c>
      <c r="E174" s="183">
        <v>215.04</v>
      </c>
    </row>
    <row r="175" spans="1:5" x14ac:dyDescent="0.25">
      <c r="A175" s="159">
        <f t="shared" si="2"/>
        <v>151</v>
      </c>
      <c r="B175" s="165">
        <v>42471</v>
      </c>
      <c r="C175" s="168" t="s">
        <v>258</v>
      </c>
      <c r="D175" s="168" t="s">
        <v>234</v>
      </c>
      <c r="E175" s="183">
        <v>39.75</v>
      </c>
    </row>
    <row r="176" spans="1:5" x14ac:dyDescent="0.25">
      <c r="A176" s="159">
        <f t="shared" si="2"/>
        <v>152</v>
      </c>
      <c r="B176" s="165">
        <v>42471</v>
      </c>
      <c r="C176" s="168" t="s">
        <v>259</v>
      </c>
      <c r="D176" s="168" t="s">
        <v>148</v>
      </c>
      <c r="E176" s="183">
        <v>24.88</v>
      </c>
    </row>
    <row r="177" spans="1:5" x14ac:dyDescent="0.25">
      <c r="A177" s="159">
        <f t="shared" si="2"/>
        <v>153</v>
      </c>
      <c r="B177" s="165">
        <v>42471</v>
      </c>
      <c r="C177" s="173" t="s">
        <v>260</v>
      </c>
      <c r="D177" s="168" t="s">
        <v>255</v>
      </c>
      <c r="E177" s="183">
        <v>2804.82</v>
      </c>
    </row>
    <row r="178" spans="1:5" x14ac:dyDescent="0.25">
      <c r="A178" s="159">
        <f t="shared" si="2"/>
        <v>154</v>
      </c>
      <c r="B178" s="165">
        <v>42472</v>
      </c>
      <c r="C178" s="168" t="s">
        <v>261</v>
      </c>
      <c r="D178" s="168" t="s">
        <v>262</v>
      </c>
      <c r="E178" s="183">
        <v>208.1</v>
      </c>
    </row>
    <row r="179" spans="1:5" x14ac:dyDescent="0.25">
      <c r="A179" s="159">
        <f t="shared" si="2"/>
        <v>155</v>
      </c>
      <c r="B179" s="165">
        <v>42473</v>
      </c>
      <c r="C179" s="168" t="s">
        <v>263</v>
      </c>
      <c r="D179" s="168" t="s">
        <v>148</v>
      </c>
      <c r="E179" s="183">
        <v>96.44</v>
      </c>
    </row>
    <row r="180" spans="1:5" x14ac:dyDescent="0.25">
      <c r="A180" s="159">
        <f t="shared" si="2"/>
        <v>156</v>
      </c>
      <c r="B180" s="165">
        <v>42473</v>
      </c>
      <c r="C180" s="184" t="s">
        <v>264</v>
      </c>
      <c r="D180" s="168" t="s">
        <v>204</v>
      </c>
      <c r="E180" s="183">
        <v>243.85</v>
      </c>
    </row>
    <row r="181" spans="1:5" x14ac:dyDescent="0.25">
      <c r="A181" s="159">
        <f t="shared" si="2"/>
        <v>157</v>
      </c>
      <c r="B181" s="165">
        <v>42473</v>
      </c>
      <c r="C181" s="168" t="s">
        <v>265</v>
      </c>
      <c r="D181" s="168" t="s">
        <v>266</v>
      </c>
      <c r="E181" s="183">
        <v>271.73</v>
      </c>
    </row>
    <row r="182" spans="1:5" x14ac:dyDescent="0.25">
      <c r="A182" s="159">
        <f t="shared" si="2"/>
        <v>158</v>
      </c>
      <c r="B182" s="165">
        <v>42473</v>
      </c>
      <c r="C182" s="184" t="s">
        <v>267</v>
      </c>
      <c r="D182" s="168" t="s">
        <v>268</v>
      </c>
      <c r="E182" s="183">
        <v>51.45</v>
      </c>
    </row>
    <row r="183" spans="1:5" x14ac:dyDescent="0.25">
      <c r="A183" s="159">
        <f t="shared" si="2"/>
        <v>159</v>
      </c>
      <c r="B183" s="165">
        <v>42473</v>
      </c>
      <c r="C183" s="184" t="s">
        <v>269</v>
      </c>
      <c r="D183" s="168" t="s">
        <v>204</v>
      </c>
      <c r="E183" s="183">
        <v>604.77</v>
      </c>
    </row>
    <row r="184" spans="1:5" x14ac:dyDescent="0.25">
      <c r="A184" s="159">
        <f t="shared" si="2"/>
        <v>160</v>
      </c>
      <c r="B184" s="165">
        <v>42473</v>
      </c>
      <c r="C184" s="184" t="s">
        <v>270</v>
      </c>
      <c r="D184" s="168" t="s">
        <v>148</v>
      </c>
      <c r="E184" s="183">
        <v>886.45</v>
      </c>
    </row>
    <row r="185" spans="1:5" x14ac:dyDescent="0.25">
      <c r="A185" s="159">
        <f t="shared" si="2"/>
        <v>161</v>
      </c>
      <c r="B185" s="165">
        <v>42473</v>
      </c>
      <c r="C185" s="168" t="s">
        <v>271</v>
      </c>
      <c r="D185" s="168" t="s">
        <v>204</v>
      </c>
      <c r="E185" s="183">
        <v>7.9</v>
      </c>
    </row>
    <row r="186" spans="1:5" x14ac:dyDescent="0.25">
      <c r="A186" s="159">
        <f t="shared" si="2"/>
        <v>162</v>
      </c>
      <c r="B186" s="165">
        <v>42473</v>
      </c>
      <c r="C186" s="168" t="s">
        <v>272</v>
      </c>
      <c r="D186" s="168" t="s">
        <v>204</v>
      </c>
      <c r="E186" s="183">
        <v>25.92</v>
      </c>
    </row>
    <row r="187" spans="1:5" x14ac:dyDescent="0.25">
      <c r="A187" s="159">
        <f t="shared" si="2"/>
        <v>163</v>
      </c>
      <c r="B187" s="165">
        <v>42474</v>
      </c>
      <c r="C187" s="168" t="s">
        <v>273</v>
      </c>
      <c r="D187" s="168" t="s">
        <v>204</v>
      </c>
      <c r="E187" s="183">
        <v>5.37</v>
      </c>
    </row>
    <row r="188" spans="1:5" x14ac:dyDescent="0.25">
      <c r="A188" s="159">
        <f t="shared" si="2"/>
        <v>164</v>
      </c>
      <c r="B188" s="165">
        <v>42474</v>
      </c>
      <c r="C188" s="168" t="s">
        <v>274</v>
      </c>
      <c r="D188" s="168" t="s">
        <v>148</v>
      </c>
      <c r="E188" s="183">
        <v>19.09</v>
      </c>
    </row>
    <row r="189" spans="1:5" x14ac:dyDescent="0.25">
      <c r="A189" s="159">
        <f t="shared" si="2"/>
        <v>165</v>
      </c>
      <c r="B189" s="165">
        <v>42475</v>
      </c>
      <c r="C189" s="168" t="s">
        <v>275</v>
      </c>
      <c r="D189" s="168" t="s">
        <v>266</v>
      </c>
      <c r="E189" s="183">
        <v>122.58</v>
      </c>
    </row>
    <row r="190" spans="1:5" x14ac:dyDescent="0.25">
      <c r="A190" s="159">
        <f t="shared" si="2"/>
        <v>166</v>
      </c>
      <c r="B190" s="165">
        <v>42475</v>
      </c>
      <c r="C190" s="168" t="s">
        <v>276</v>
      </c>
      <c r="D190" s="168" t="s">
        <v>148</v>
      </c>
      <c r="E190" s="183">
        <v>66.510000000000005</v>
      </c>
    </row>
    <row r="191" spans="1:5" x14ac:dyDescent="0.25">
      <c r="A191" s="159">
        <f t="shared" si="2"/>
        <v>167</v>
      </c>
      <c r="B191" s="165">
        <v>42475</v>
      </c>
      <c r="C191" s="168" t="s">
        <v>277</v>
      </c>
      <c r="D191" s="168" t="s">
        <v>148</v>
      </c>
      <c r="E191" s="183">
        <v>1817</v>
      </c>
    </row>
    <row r="192" spans="1:5" x14ac:dyDescent="0.25">
      <c r="A192" s="159">
        <f t="shared" si="2"/>
        <v>168</v>
      </c>
      <c r="B192" s="165">
        <v>42476</v>
      </c>
      <c r="C192" s="168" t="s">
        <v>278</v>
      </c>
      <c r="D192" s="168" t="s">
        <v>148</v>
      </c>
      <c r="E192" s="183">
        <v>1371.61</v>
      </c>
    </row>
    <row r="193" spans="1:5" x14ac:dyDescent="0.25">
      <c r="A193" s="159">
        <f t="shared" si="2"/>
        <v>169</v>
      </c>
      <c r="B193" s="165">
        <v>42476</v>
      </c>
      <c r="C193" s="168" t="s">
        <v>279</v>
      </c>
      <c r="D193" s="168" t="s">
        <v>148</v>
      </c>
      <c r="E193" s="183">
        <v>7.69</v>
      </c>
    </row>
    <row r="194" spans="1:5" x14ac:dyDescent="0.25">
      <c r="A194" s="159">
        <f t="shared" si="2"/>
        <v>170</v>
      </c>
      <c r="B194" s="165">
        <v>42476</v>
      </c>
      <c r="C194" s="168" t="s">
        <v>280</v>
      </c>
      <c r="D194" s="168" t="s">
        <v>148</v>
      </c>
      <c r="E194" s="183">
        <v>39.380000000000003</v>
      </c>
    </row>
    <row r="195" spans="1:5" x14ac:dyDescent="0.25">
      <c r="A195" s="159">
        <f t="shared" si="2"/>
        <v>171</v>
      </c>
      <c r="B195" s="165">
        <v>42478</v>
      </c>
      <c r="C195" s="184" t="s">
        <v>281</v>
      </c>
      <c r="D195" s="173" t="s">
        <v>266</v>
      </c>
      <c r="E195" s="183">
        <v>276.77</v>
      </c>
    </row>
    <row r="196" spans="1:5" x14ac:dyDescent="0.25">
      <c r="A196" s="159">
        <f t="shared" si="2"/>
        <v>172</v>
      </c>
      <c r="B196" s="165">
        <v>42478</v>
      </c>
      <c r="C196" s="184" t="s">
        <v>282</v>
      </c>
      <c r="D196" s="173" t="s">
        <v>266</v>
      </c>
      <c r="E196" s="183">
        <v>49.99</v>
      </c>
    </row>
    <row r="197" spans="1:5" x14ac:dyDescent="0.25">
      <c r="A197" s="159">
        <f t="shared" si="2"/>
        <v>173</v>
      </c>
      <c r="B197" s="165">
        <v>42478</v>
      </c>
      <c r="C197" s="184" t="s">
        <v>283</v>
      </c>
      <c r="D197" s="173" t="s">
        <v>266</v>
      </c>
      <c r="E197" s="183">
        <v>255.94</v>
      </c>
    </row>
    <row r="198" spans="1:5" x14ac:dyDescent="0.25">
      <c r="A198" s="159">
        <f t="shared" si="2"/>
        <v>174</v>
      </c>
      <c r="B198" s="165">
        <v>42478</v>
      </c>
      <c r="C198" s="184" t="s">
        <v>284</v>
      </c>
      <c r="D198" s="173" t="s">
        <v>266</v>
      </c>
      <c r="E198" s="183">
        <v>89.97</v>
      </c>
    </row>
    <row r="199" spans="1:5" x14ac:dyDescent="0.25">
      <c r="A199" s="159">
        <f t="shared" si="2"/>
        <v>175</v>
      </c>
      <c r="B199" s="165">
        <v>42478</v>
      </c>
      <c r="C199" s="168" t="s">
        <v>285</v>
      </c>
      <c r="D199" s="168" t="s">
        <v>204</v>
      </c>
      <c r="E199" s="183">
        <v>18.86</v>
      </c>
    </row>
    <row r="200" spans="1:5" x14ac:dyDescent="0.25">
      <c r="A200" s="159">
        <f t="shared" si="2"/>
        <v>176</v>
      </c>
      <c r="B200" s="165">
        <v>42478</v>
      </c>
      <c r="C200" s="173" t="s">
        <v>286</v>
      </c>
      <c r="D200" s="168" t="s">
        <v>248</v>
      </c>
      <c r="E200" s="183">
        <v>380</v>
      </c>
    </row>
    <row r="201" spans="1:5" x14ac:dyDescent="0.25">
      <c r="A201" s="159">
        <f t="shared" si="2"/>
        <v>177</v>
      </c>
      <c r="B201" s="162">
        <v>42479</v>
      </c>
      <c r="C201" s="163" t="s">
        <v>287</v>
      </c>
      <c r="D201" s="163" t="s">
        <v>234</v>
      </c>
      <c r="E201" s="186">
        <v>59.97</v>
      </c>
    </row>
    <row r="202" spans="1:5" x14ac:dyDescent="0.25">
      <c r="A202" s="159">
        <f t="shared" si="2"/>
        <v>178</v>
      </c>
      <c r="B202" s="165">
        <v>42479</v>
      </c>
      <c r="C202" s="173" t="s">
        <v>288</v>
      </c>
      <c r="D202" s="168" t="s">
        <v>268</v>
      </c>
      <c r="E202" s="183">
        <v>400</v>
      </c>
    </row>
    <row r="203" spans="1:5" x14ac:dyDescent="0.25">
      <c r="A203" s="159">
        <f t="shared" si="2"/>
        <v>179</v>
      </c>
      <c r="B203" s="165">
        <v>42480</v>
      </c>
      <c r="C203" s="168" t="s">
        <v>289</v>
      </c>
      <c r="D203" s="168" t="s">
        <v>204</v>
      </c>
      <c r="E203" s="183">
        <v>115.4</v>
      </c>
    </row>
    <row r="204" spans="1:5" x14ac:dyDescent="0.25">
      <c r="A204" s="159">
        <f t="shared" si="2"/>
        <v>180</v>
      </c>
      <c r="B204" s="165">
        <v>42480</v>
      </c>
      <c r="C204" s="168" t="s">
        <v>290</v>
      </c>
      <c r="D204" s="187" t="s">
        <v>266</v>
      </c>
      <c r="E204" s="183">
        <v>60.89</v>
      </c>
    </row>
    <row r="205" spans="1:5" x14ac:dyDescent="0.25">
      <c r="A205" s="159">
        <f t="shared" si="2"/>
        <v>181</v>
      </c>
      <c r="B205" s="165">
        <v>42480</v>
      </c>
      <c r="C205" s="168" t="s">
        <v>291</v>
      </c>
      <c r="D205" s="168" t="s">
        <v>148</v>
      </c>
      <c r="E205" s="183">
        <v>38.049999999999997</v>
      </c>
    </row>
    <row r="206" spans="1:5" x14ac:dyDescent="0.25">
      <c r="A206" s="159">
        <f t="shared" si="2"/>
        <v>182</v>
      </c>
      <c r="B206" s="165">
        <v>42480</v>
      </c>
      <c r="C206" s="184" t="s">
        <v>292</v>
      </c>
      <c r="D206" s="168" t="s">
        <v>266</v>
      </c>
      <c r="E206" s="183">
        <v>189.94</v>
      </c>
    </row>
    <row r="207" spans="1:5" x14ac:dyDescent="0.25">
      <c r="A207" s="159">
        <f t="shared" si="2"/>
        <v>183</v>
      </c>
      <c r="B207" s="165">
        <v>42480</v>
      </c>
      <c r="C207" s="168" t="s">
        <v>293</v>
      </c>
      <c r="D207" s="168" t="s">
        <v>148</v>
      </c>
      <c r="E207" s="183">
        <v>76.77</v>
      </c>
    </row>
    <row r="208" spans="1:5" x14ac:dyDescent="0.25">
      <c r="A208" s="159">
        <f t="shared" si="2"/>
        <v>184</v>
      </c>
      <c r="B208" s="165">
        <v>42481</v>
      </c>
      <c r="C208" s="168" t="s">
        <v>294</v>
      </c>
      <c r="D208" s="168" t="s">
        <v>148</v>
      </c>
      <c r="E208" s="183">
        <v>416.93</v>
      </c>
    </row>
    <row r="209" spans="1:5" x14ac:dyDescent="0.25">
      <c r="A209" s="159">
        <f t="shared" si="2"/>
        <v>185</v>
      </c>
      <c r="B209" s="165">
        <v>42481</v>
      </c>
      <c r="C209" s="168" t="s">
        <v>295</v>
      </c>
      <c r="D209" s="168" t="s">
        <v>204</v>
      </c>
      <c r="E209" s="183">
        <v>635.86</v>
      </c>
    </row>
    <row r="210" spans="1:5" x14ac:dyDescent="0.25">
      <c r="A210" s="159">
        <f t="shared" si="2"/>
        <v>186</v>
      </c>
      <c r="B210" s="165">
        <v>42481</v>
      </c>
      <c r="C210" s="168" t="s">
        <v>296</v>
      </c>
      <c r="D210" s="168" t="s">
        <v>148</v>
      </c>
      <c r="E210" s="183">
        <v>733.37</v>
      </c>
    </row>
    <row r="211" spans="1:5" x14ac:dyDescent="0.25">
      <c r="A211" s="159">
        <f t="shared" si="2"/>
        <v>187</v>
      </c>
      <c r="B211" s="165">
        <v>42481</v>
      </c>
      <c r="C211" s="168" t="s">
        <v>297</v>
      </c>
      <c r="D211" s="168" t="s">
        <v>248</v>
      </c>
      <c r="E211" s="183">
        <v>84.85</v>
      </c>
    </row>
    <row r="212" spans="1:5" x14ac:dyDescent="0.25">
      <c r="A212" s="159">
        <f t="shared" si="2"/>
        <v>188</v>
      </c>
      <c r="B212" s="165">
        <v>42481</v>
      </c>
      <c r="C212" s="168" t="s">
        <v>298</v>
      </c>
      <c r="D212" s="168" t="s">
        <v>204</v>
      </c>
      <c r="E212" s="183">
        <v>710.63</v>
      </c>
    </row>
    <row r="213" spans="1:5" x14ac:dyDescent="0.25">
      <c r="A213" s="159">
        <f t="shared" si="2"/>
        <v>189</v>
      </c>
      <c r="B213" s="165">
        <v>42481</v>
      </c>
      <c r="C213" s="168" t="s">
        <v>299</v>
      </c>
      <c r="D213" s="168" t="s">
        <v>148</v>
      </c>
      <c r="E213" s="183">
        <v>476.84</v>
      </c>
    </row>
    <row r="214" spans="1:5" x14ac:dyDescent="0.25">
      <c r="A214" s="159">
        <f t="shared" si="2"/>
        <v>190</v>
      </c>
      <c r="B214" s="165">
        <v>42482</v>
      </c>
      <c r="C214" s="168" t="s">
        <v>300</v>
      </c>
      <c r="D214" s="168" t="s">
        <v>204</v>
      </c>
      <c r="E214" s="183">
        <v>364.97</v>
      </c>
    </row>
    <row r="215" spans="1:5" x14ac:dyDescent="0.25">
      <c r="A215" s="159">
        <f t="shared" si="2"/>
        <v>191</v>
      </c>
      <c r="B215" s="165">
        <v>42482</v>
      </c>
      <c r="C215" s="168" t="s">
        <v>301</v>
      </c>
      <c r="D215" s="168" t="s">
        <v>204</v>
      </c>
      <c r="E215" s="183">
        <v>326.20999999999998</v>
      </c>
    </row>
    <row r="216" spans="1:5" x14ac:dyDescent="0.25">
      <c r="A216" s="159">
        <f t="shared" si="2"/>
        <v>192</v>
      </c>
      <c r="B216" s="165">
        <v>42483</v>
      </c>
      <c r="C216" s="168" t="s">
        <v>302</v>
      </c>
      <c r="D216" s="168" t="s">
        <v>204</v>
      </c>
      <c r="E216" s="183">
        <v>510.6</v>
      </c>
    </row>
    <row r="217" spans="1:5" x14ac:dyDescent="0.25">
      <c r="A217" s="159">
        <f t="shared" si="2"/>
        <v>193</v>
      </c>
      <c r="B217" s="165">
        <v>42483</v>
      </c>
      <c r="C217" s="168" t="s">
        <v>303</v>
      </c>
      <c r="D217" s="168" t="s">
        <v>148</v>
      </c>
      <c r="E217" s="183">
        <v>1297.92</v>
      </c>
    </row>
    <row r="218" spans="1:5" x14ac:dyDescent="0.25">
      <c r="A218" s="159">
        <f t="shared" si="2"/>
        <v>194</v>
      </c>
      <c r="B218" s="165">
        <v>42483</v>
      </c>
      <c r="C218" s="184" t="s">
        <v>304</v>
      </c>
      <c r="D218" s="168" t="s">
        <v>248</v>
      </c>
      <c r="E218" s="183">
        <v>33</v>
      </c>
    </row>
    <row r="219" spans="1:5" x14ac:dyDescent="0.25">
      <c r="A219" s="159">
        <f t="shared" ref="A219:A282" si="3">SUM(A218+1)</f>
        <v>195</v>
      </c>
      <c r="B219" s="165">
        <v>42483</v>
      </c>
      <c r="C219" s="168" t="s">
        <v>305</v>
      </c>
      <c r="D219" s="187" t="s">
        <v>306</v>
      </c>
      <c r="E219" s="183">
        <v>4.99</v>
      </c>
    </row>
    <row r="220" spans="1:5" x14ac:dyDescent="0.25">
      <c r="A220" s="159">
        <f t="shared" si="3"/>
        <v>196</v>
      </c>
      <c r="B220" s="165">
        <v>42483</v>
      </c>
      <c r="C220" s="168" t="s">
        <v>307</v>
      </c>
      <c r="D220" s="168" t="s">
        <v>204</v>
      </c>
      <c r="E220" s="183">
        <v>11.49</v>
      </c>
    </row>
    <row r="221" spans="1:5" x14ac:dyDescent="0.25">
      <c r="A221" s="159">
        <f t="shared" si="3"/>
        <v>197</v>
      </c>
      <c r="B221" s="165">
        <v>42484</v>
      </c>
      <c r="C221" s="184" t="s">
        <v>308</v>
      </c>
      <c r="D221" s="168" t="s">
        <v>255</v>
      </c>
      <c r="E221" s="183">
        <v>1481.27</v>
      </c>
    </row>
    <row r="222" spans="1:5" x14ac:dyDescent="0.25">
      <c r="A222" s="159">
        <f t="shared" si="3"/>
        <v>198</v>
      </c>
      <c r="B222" s="165">
        <v>42484</v>
      </c>
      <c r="C222" s="168" t="s">
        <v>309</v>
      </c>
      <c r="D222" s="168" t="s">
        <v>255</v>
      </c>
      <c r="E222" s="183">
        <v>1481.27</v>
      </c>
    </row>
    <row r="223" spans="1:5" x14ac:dyDescent="0.25">
      <c r="A223" s="159">
        <f t="shared" si="3"/>
        <v>199</v>
      </c>
      <c r="B223" s="165">
        <v>42486</v>
      </c>
      <c r="C223" s="168" t="s">
        <v>310</v>
      </c>
      <c r="D223" s="168" t="s">
        <v>262</v>
      </c>
      <c r="E223" s="183">
        <v>175.73</v>
      </c>
    </row>
    <row r="224" spans="1:5" x14ac:dyDescent="0.25">
      <c r="A224" s="159">
        <f t="shared" si="3"/>
        <v>200</v>
      </c>
      <c r="B224" s="165">
        <v>42486</v>
      </c>
      <c r="C224" s="168" t="s">
        <v>311</v>
      </c>
      <c r="D224" s="168" t="s">
        <v>266</v>
      </c>
      <c r="E224" s="183">
        <v>33.979999999999997</v>
      </c>
    </row>
    <row r="225" spans="1:5" x14ac:dyDescent="0.25">
      <c r="A225" s="159">
        <f t="shared" si="3"/>
        <v>201</v>
      </c>
      <c r="B225" s="165">
        <v>42486</v>
      </c>
      <c r="C225" s="168" t="s">
        <v>312</v>
      </c>
      <c r="D225" s="168" t="s">
        <v>148</v>
      </c>
      <c r="E225" s="183">
        <v>531.86</v>
      </c>
    </row>
    <row r="226" spans="1:5" x14ac:dyDescent="0.25">
      <c r="A226" s="159">
        <f t="shared" si="3"/>
        <v>202</v>
      </c>
      <c r="B226" s="165">
        <v>42486</v>
      </c>
      <c r="C226" s="173" t="s">
        <v>313</v>
      </c>
      <c r="D226" s="187" t="s">
        <v>314</v>
      </c>
      <c r="E226" s="183">
        <v>198.2</v>
      </c>
    </row>
    <row r="227" spans="1:5" x14ac:dyDescent="0.25">
      <c r="A227" s="159">
        <f t="shared" si="3"/>
        <v>203</v>
      </c>
      <c r="B227" s="165">
        <v>42487</v>
      </c>
      <c r="C227" s="168" t="s">
        <v>315</v>
      </c>
      <c r="D227" s="187" t="s">
        <v>316</v>
      </c>
      <c r="E227" s="183">
        <v>92</v>
      </c>
    </row>
    <row r="228" spans="1:5" x14ac:dyDescent="0.25">
      <c r="A228" s="159">
        <f t="shared" si="3"/>
        <v>204</v>
      </c>
      <c r="B228" s="165">
        <v>42487</v>
      </c>
      <c r="C228" s="168" t="s">
        <v>317</v>
      </c>
      <c r="D228" s="168" t="s">
        <v>148</v>
      </c>
      <c r="E228" s="183">
        <v>98.39</v>
      </c>
    </row>
    <row r="229" spans="1:5" x14ac:dyDescent="0.25">
      <c r="A229" s="159">
        <f t="shared" si="3"/>
        <v>205</v>
      </c>
      <c r="B229" s="165">
        <v>42487</v>
      </c>
      <c r="C229" s="168" t="s">
        <v>318</v>
      </c>
      <c r="D229" s="168" t="s">
        <v>204</v>
      </c>
      <c r="E229" s="183">
        <v>6.74</v>
      </c>
    </row>
    <row r="230" spans="1:5" x14ac:dyDescent="0.25">
      <c r="A230" s="159">
        <f t="shared" si="3"/>
        <v>206</v>
      </c>
      <c r="B230" s="165">
        <v>42487</v>
      </c>
      <c r="C230" s="184" t="s">
        <v>319</v>
      </c>
      <c r="D230" s="168" t="s">
        <v>266</v>
      </c>
      <c r="E230" s="183">
        <v>137.82</v>
      </c>
    </row>
    <row r="231" spans="1:5" x14ac:dyDescent="0.25">
      <c r="A231" s="159">
        <f t="shared" si="3"/>
        <v>207</v>
      </c>
      <c r="B231" s="165">
        <v>42487</v>
      </c>
      <c r="C231" s="168" t="s">
        <v>320</v>
      </c>
      <c r="D231" s="168" t="s">
        <v>266</v>
      </c>
      <c r="E231" s="183">
        <v>558.70000000000005</v>
      </c>
    </row>
    <row r="232" spans="1:5" x14ac:dyDescent="0.25">
      <c r="A232" s="159">
        <f t="shared" si="3"/>
        <v>208</v>
      </c>
      <c r="B232" s="165">
        <v>42487</v>
      </c>
      <c r="C232" s="168" t="s">
        <v>321</v>
      </c>
      <c r="D232" s="168" t="s">
        <v>148</v>
      </c>
      <c r="E232" s="183">
        <v>20.100000000000001</v>
      </c>
    </row>
    <row r="233" spans="1:5" x14ac:dyDescent="0.25">
      <c r="A233" s="159">
        <f t="shared" si="3"/>
        <v>209</v>
      </c>
      <c r="B233" s="165">
        <v>42487</v>
      </c>
      <c r="C233" s="168" t="s">
        <v>322</v>
      </c>
      <c r="D233" s="168" t="s">
        <v>255</v>
      </c>
      <c r="E233" s="183">
        <v>2200</v>
      </c>
    </row>
    <row r="234" spans="1:5" x14ac:dyDescent="0.25">
      <c r="A234" s="159">
        <f t="shared" si="3"/>
        <v>210</v>
      </c>
      <c r="B234" s="165">
        <v>42488</v>
      </c>
      <c r="C234" s="168" t="s">
        <v>323</v>
      </c>
      <c r="D234" s="168" t="s">
        <v>148</v>
      </c>
      <c r="E234" s="183">
        <v>45.45</v>
      </c>
    </row>
    <row r="235" spans="1:5" x14ac:dyDescent="0.25">
      <c r="A235" s="159">
        <f t="shared" si="3"/>
        <v>211</v>
      </c>
      <c r="B235" s="165">
        <v>42488</v>
      </c>
      <c r="C235" s="168" t="s">
        <v>324</v>
      </c>
      <c r="D235" s="168" t="s">
        <v>204</v>
      </c>
      <c r="E235" s="183">
        <v>186.75</v>
      </c>
    </row>
    <row r="236" spans="1:5" x14ac:dyDescent="0.25">
      <c r="A236" s="159">
        <f t="shared" si="3"/>
        <v>212</v>
      </c>
      <c r="B236" s="165">
        <v>42488</v>
      </c>
      <c r="C236" s="168" t="s">
        <v>325</v>
      </c>
      <c r="D236" s="187" t="s">
        <v>326</v>
      </c>
      <c r="E236" s="183">
        <v>18.41</v>
      </c>
    </row>
    <row r="237" spans="1:5" x14ac:dyDescent="0.25">
      <c r="A237" s="159">
        <f t="shared" si="3"/>
        <v>213</v>
      </c>
      <c r="B237" s="165">
        <v>42488</v>
      </c>
      <c r="C237" s="168" t="s">
        <v>327</v>
      </c>
      <c r="D237" s="168" t="s">
        <v>148</v>
      </c>
      <c r="E237" s="183">
        <v>259.64999999999998</v>
      </c>
    </row>
    <row r="238" spans="1:5" x14ac:dyDescent="0.25">
      <c r="A238" s="159">
        <f t="shared" si="3"/>
        <v>214</v>
      </c>
      <c r="B238" s="165">
        <v>42489</v>
      </c>
      <c r="C238" s="168" t="s">
        <v>328</v>
      </c>
      <c r="D238" s="168" t="s">
        <v>148</v>
      </c>
      <c r="E238" s="183">
        <v>196</v>
      </c>
    </row>
    <row r="239" spans="1:5" x14ac:dyDescent="0.25">
      <c r="A239" s="159">
        <f t="shared" si="3"/>
        <v>215</v>
      </c>
      <c r="B239" s="165">
        <v>42490</v>
      </c>
      <c r="C239" s="168" t="s">
        <v>329</v>
      </c>
      <c r="D239" s="168" t="s">
        <v>148</v>
      </c>
      <c r="E239" s="183">
        <v>380</v>
      </c>
    </row>
    <row r="240" spans="1:5" x14ac:dyDescent="0.25">
      <c r="A240" s="159">
        <f t="shared" si="3"/>
        <v>216</v>
      </c>
      <c r="B240" s="165">
        <v>42490</v>
      </c>
      <c r="C240" s="184" t="s">
        <v>330</v>
      </c>
      <c r="D240" s="168" t="s">
        <v>266</v>
      </c>
      <c r="E240" s="183">
        <v>89.9</v>
      </c>
    </row>
    <row r="241" spans="1:5" x14ac:dyDescent="0.25">
      <c r="A241" s="159">
        <f t="shared" si="3"/>
        <v>217</v>
      </c>
      <c r="B241" s="165" t="s">
        <v>331</v>
      </c>
      <c r="C241" s="168" t="s">
        <v>332</v>
      </c>
      <c r="D241" s="168" t="s">
        <v>333</v>
      </c>
      <c r="E241" s="183">
        <v>30</v>
      </c>
    </row>
    <row r="242" spans="1:5" x14ac:dyDescent="0.25">
      <c r="A242" s="159">
        <f t="shared" si="3"/>
        <v>218</v>
      </c>
      <c r="B242" s="165">
        <v>42489</v>
      </c>
      <c r="C242" s="168" t="s">
        <v>334</v>
      </c>
      <c r="D242" s="168" t="s">
        <v>229</v>
      </c>
      <c r="E242" s="183">
        <v>2978</v>
      </c>
    </row>
    <row r="243" spans="1:5" x14ac:dyDescent="0.25">
      <c r="A243" s="159">
        <f t="shared" si="3"/>
        <v>219</v>
      </c>
      <c r="B243" s="172">
        <v>42489</v>
      </c>
      <c r="C243" s="173" t="s">
        <v>335</v>
      </c>
      <c r="D243" s="173" t="s">
        <v>137</v>
      </c>
      <c r="E243" s="183">
        <v>1259</v>
      </c>
    </row>
    <row r="244" spans="1:5" x14ac:dyDescent="0.25">
      <c r="A244" s="159">
        <f t="shared" si="3"/>
        <v>220</v>
      </c>
      <c r="B244" s="172">
        <v>42489</v>
      </c>
      <c r="C244" s="173" t="s">
        <v>210</v>
      </c>
      <c r="D244" s="173" t="s">
        <v>137</v>
      </c>
      <c r="E244" s="183">
        <v>1535</v>
      </c>
    </row>
    <row r="245" spans="1:5" x14ac:dyDescent="0.25">
      <c r="A245" s="159">
        <f t="shared" si="3"/>
        <v>221</v>
      </c>
      <c r="B245" s="165">
        <v>42489</v>
      </c>
      <c r="C245" s="168" t="s">
        <v>230</v>
      </c>
      <c r="D245" s="168" t="s">
        <v>137</v>
      </c>
      <c r="E245" s="183">
        <v>1272</v>
      </c>
    </row>
    <row r="246" spans="1:5" x14ac:dyDescent="0.25">
      <c r="A246" s="159">
        <f t="shared" si="3"/>
        <v>222</v>
      </c>
      <c r="B246" s="165">
        <v>42489</v>
      </c>
      <c r="C246" s="168" t="s">
        <v>231</v>
      </c>
      <c r="D246" s="168" t="s">
        <v>137</v>
      </c>
      <c r="E246" s="183">
        <v>1272</v>
      </c>
    </row>
    <row r="247" spans="1:5" x14ac:dyDescent="0.25">
      <c r="A247" s="159">
        <f t="shared" si="3"/>
        <v>223</v>
      </c>
      <c r="B247" s="165">
        <v>42489</v>
      </c>
      <c r="C247" s="168" t="s">
        <v>25</v>
      </c>
      <c r="D247" s="168" t="s">
        <v>137</v>
      </c>
      <c r="E247" s="183">
        <v>3484</v>
      </c>
    </row>
    <row r="248" spans="1:5" x14ac:dyDescent="0.25">
      <c r="A248" s="159">
        <f t="shared" si="3"/>
        <v>224</v>
      </c>
      <c r="B248" s="165">
        <v>42489</v>
      </c>
      <c r="C248" s="168" t="s">
        <v>336</v>
      </c>
      <c r="D248" s="168" t="s">
        <v>137</v>
      </c>
      <c r="E248" s="183">
        <v>1550</v>
      </c>
    </row>
    <row r="249" spans="1:5" x14ac:dyDescent="0.25">
      <c r="A249" s="159">
        <f t="shared" si="3"/>
        <v>225</v>
      </c>
      <c r="B249" s="165">
        <v>42489</v>
      </c>
      <c r="C249" s="168" t="s">
        <v>337</v>
      </c>
      <c r="D249" s="168" t="s">
        <v>137</v>
      </c>
      <c r="E249" s="183">
        <v>706</v>
      </c>
    </row>
    <row r="250" spans="1:5" x14ac:dyDescent="0.25">
      <c r="A250" s="159">
        <f t="shared" si="3"/>
        <v>226</v>
      </c>
      <c r="B250" s="165">
        <v>42489</v>
      </c>
      <c r="C250" s="168" t="s">
        <v>219</v>
      </c>
      <c r="D250" s="168" t="s">
        <v>137</v>
      </c>
      <c r="E250" s="183">
        <v>1272</v>
      </c>
    </row>
    <row r="251" spans="1:5" x14ac:dyDescent="0.25">
      <c r="A251" s="159">
        <f t="shared" si="3"/>
        <v>227</v>
      </c>
      <c r="B251" s="165">
        <v>42489</v>
      </c>
      <c r="C251" s="168" t="s">
        <v>218</v>
      </c>
      <c r="D251" s="168" t="s">
        <v>137</v>
      </c>
      <c r="E251" s="183">
        <v>1649</v>
      </c>
    </row>
    <row r="252" spans="1:5" x14ac:dyDescent="0.25">
      <c r="A252" s="159">
        <f t="shared" si="3"/>
        <v>228</v>
      </c>
      <c r="B252" s="165">
        <v>42489</v>
      </c>
      <c r="C252" s="168" t="s">
        <v>217</v>
      </c>
      <c r="D252" s="168" t="s">
        <v>137</v>
      </c>
      <c r="E252" s="183">
        <v>1564</v>
      </c>
    </row>
    <row r="253" spans="1:5" x14ac:dyDescent="0.25">
      <c r="A253" s="159">
        <f t="shared" si="3"/>
        <v>229</v>
      </c>
      <c r="B253" s="165">
        <v>42489</v>
      </c>
      <c r="C253" s="168" t="s">
        <v>216</v>
      </c>
      <c r="D253" s="168" t="s">
        <v>137</v>
      </c>
      <c r="E253" s="183">
        <v>1272</v>
      </c>
    </row>
    <row r="254" spans="1:5" x14ac:dyDescent="0.25">
      <c r="A254" s="159">
        <f t="shared" si="3"/>
        <v>230</v>
      </c>
      <c r="B254" s="165">
        <v>42489</v>
      </c>
      <c r="C254" s="168" t="s">
        <v>215</v>
      </c>
      <c r="D254" s="168" t="s">
        <v>137</v>
      </c>
      <c r="E254" s="183">
        <v>1572</v>
      </c>
    </row>
    <row r="255" spans="1:5" x14ac:dyDescent="0.25">
      <c r="A255" s="159">
        <f t="shared" si="3"/>
        <v>231</v>
      </c>
      <c r="B255" s="165">
        <v>42489</v>
      </c>
      <c r="C255" s="168" t="s">
        <v>214</v>
      </c>
      <c r="D255" s="168" t="s">
        <v>137</v>
      </c>
      <c r="E255" s="183">
        <v>2155</v>
      </c>
    </row>
    <row r="256" spans="1:5" x14ac:dyDescent="0.25">
      <c r="A256" s="159">
        <f t="shared" si="3"/>
        <v>232</v>
      </c>
      <c r="B256" s="165" t="s">
        <v>331</v>
      </c>
      <c r="C256" s="187" t="s">
        <v>129</v>
      </c>
      <c r="D256" s="187" t="s">
        <v>137</v>
      </c>
      <c r="E256" s="183">
        <v>3835.57</v>
      </c>
    </row>
    <row r="257" spans="1:5" x14ac:dyDescent="0.25">
      <c r="A257" s="159">
        <f t="shared" si="3"/>
        <v>233</v>
      </c>
      <c r="B257" s="165" t="s">
        <v>331</v>
      </c>
      <c r="C257" s="187" t="s">
        <v>132</v>
      </c>
      <c r="D257" s="187" t="s">
        <v>137</v>
      </c>
      <c r="E257" s="183">
        <v>4791.92</v>
      </c>
    </row>
    <row r="258" spans="1:5" x14ac:dyDescent="0.25">
      <c r="A258" s="159">
        <f t="shared" si="3"/>
        <v>234</v>
      </c>
      <c r="B258" s="165" t="s">
        <v>331</v>
      </c>
      <c r="C258" s="187" t="s">
        <v>221</v>
      </c>
      <c r="D258" s="187" t="s">
        <v>137</v>
      </c>
      <c r="E258" s="188">
        <v>497.2</v>
      </c>
    </row>
    <row r="259" spans="1:5" x14ac:dyDescent="0.25">
      <c r="A259" s="159">
        <f t="shared" si="3"/>
        <v>235</v>
      </c>
      <c r="B259" s="165" t="s">
        <v>331</v>
      </c>
      <c r="C259" s="187" t="s">
        <v>222</v>
      </c>
      <c r="D259" s="187" t="s">
        <v>137</v>
      </c>
      <c r="E259" s="188">
        <v>501.63</v>
      </c>
    </row>
    <row r="260" spans="1:5" x14ac:dyDescent="0.25">
      <c r="A260" s="159">
        <f t="shared" si="3"/>
        <v>236</v>
      </c>
      <c r="B260" s="165" t="s">
        <v>331</v>
      </c>
      <c r="C260" s="187" t="s">
        <v>232</v>
      </c>
      <c r="D260" s="187" t="s">
        <v>137</v>
      </c>
      <c r="E260" s="188">
        <v>80.33</v>
      </c>
    </row>
    <row r="261" spans="1:5" x14ac:dyDescent="0.25">
      <c r="A261" s="159">
        <f t="shared" si="3"/>
        <v>237</v>
      </c>
      <c r="B261" s="165" t="s">
        <v>331</v>
      </c>
      <c r="C261" s="187" t="s">
        <v>223</v>
      </c>
      <c r="D261" s="187" t="s">
        <v>137</v>
      </c>
      <c r="E261" s="188">
        <v>663.8</v>
      </c>
    </row>
    <row r="262" spans="1:5" x14ac:dyDescent="0.25">
      <c r="A262" s="159">
        <f t="shared" si="3"/>
        <v>238</v>
      </c>
      <c r="B262" s="165" t="s">
        <v>331</v>
      </c>
      <c r="C262" s="187" t="s">
        <v>224</v>
      </c>
      <c r="D262" s="187" t="s">
        <v>137</v>
      </c>
      <c r="E262" s="188">
        <v>2292.96</v>
      </c>
    </row>
    <row r="263" spans="1:5" x14ac:dyDescent="0.25">
      <c r="A263" s="159">
        <f t="shared" si="3"/>
        <v>239</v>
      </c>
      <c r="B263" s="165" t="s">
        <v>331</v>
      </c>
      <c r="C263" s="187" t="s">
        <v>225</v>
      </c>
      <c r="D263" s="187" t="s">
        <v>137</v>
      </c>
      <c r="E263" s="188">
        <v>1080</v>
      </c>
    </row>
    <row r="264" spans="1:5" x14ac:dyDescent="0.25">
      <c r="A264" s="159">
        <f t="shared" si="3"/>
        <v>240</v>
      </c>
      <c r="B264" s="165" t="s">
        <v>331</v>
      </c>
      <c r="C264" s="173" t="s">
        <v>138</v>
      </c>
      <c r="D264" s="173" t="s">
        <v>137</v>
      </c>
      <c r="E264" s="188">
        <v>62.82</v>
      </c>
    </row>
    <row r="265" spans="1:5" x14ac:dyDescent="0.25">
      <c r="A265" s="159">
        <f t="shared" si="3"/>
        <v>241</v>
      </c>
      <c r="B265" s="165" t="s">
        <v>331</v>
      </c>
      <c r="C265" s="173" t="s">
        <v>226</v>
      </c>
      <c r="D265" s="173" t="s">
        <v>137</v>
      </c>
      <c r="E265" s="188">
        <v>46.8</v>
      </c>
    </row>
    <row r="266" spans="1:5" x14ac:dyDescent="0.25">
      <c r="A266" s="159">
        <f t="shared" si="3"/>
        <v>242</v>
      </c>
      <c r="B266" s="165" t="s">
        <v>331</v>
      </c>
      <c r="C266" s="187" t="s">
        <v>53</v>
      </c>
      <c r="D266" s="187" t="s">
        <v>137</v>
      </c>
      <c r="E266" s="188">
        <v>3669.76</v>
      </c>
    </row>
    <row r="267" spans="1:5" x14ac:dyDescent="0.25">
      <c r="A267" s="159">
        <f t="shared" si="3"/>
        <v>243</v>
      </c>
      <c r="B267" s="181">
        <v>42492</v>
      </c>
      <c r="C267" s="189" t="s">
        <v>338</v>
      </c>
      <c r="D267" s="223" t="s">
        <v>339</v>
      </c>
      <c r="E267" s="188">
        <v>1600</v>
      </c>
    </row>
    <row r="268" spans="1:5" x14ac:dyDescent="0.25">
      <c r="A268" s="159">
        <f t="shared" si="3"/>
        <v>244</v>
      </c>
      <c r="B268" s="181">
        <v>42492</v>
      </c>
      <c r="C268" s="189" t="s">
        <v>340</v>
      </c>
      <c r="D268" s="223" t="s">
        <v>333</v>
      </c>
      <c r="E268" s="188">
        <v>973.5</v>
      </c>
    </row>
    <row r="269" spans="1:5" x14ac:dyDescent="0.25">
      <c r="A269" s="159">
        <f t="shared" si="3"/>
        <v>245</v>
      </c>
      <c r="B269" s="181">
        <v>42493</v>
      </c>
      <c r="C269" s="189" t="s">
        <v>341</v>
      </c>
      <c r="D269" s="223" t="s">
        <v>342</v>
      </c>
      <c r="E269" s="188">
        <v>782</v>
      </c>
    </row>
    <row r="270" spans="1:5" x14ac:dyDescent="0.25">
      <c r="A270" s="159">
        <f t="shared" si="3"/>
        <v>246</v>
      </c>
      <c r="B270" s="181">
        <v>42493</v>
      </c>
      <c r="C270" s="189" t="s">
        <v>343</v>
      </c>
      <c r="D270" s="223" t="s">
        <v>344</v>
      </c>
      <c r="E270" s="188">
        <v>574.20000000000005</v>
      </c>
    </row>
    <row r="271" spans="1:5" x14ac:dyDescent="0.25">
      <c r="A271" s="159">
        <f t="shared" si="3"/>
        <v>247</v>
      </c>
      <c r="B271" s="181">
        <v>42493</v>
      </c>
      <c r="C271" s="189" t="s">
        <v>345</v>
      </c>
      <c r="D271" s="223" t="s">
        <v>142</v>
      </c>
      <c r="E271" s="188">
        <v>310.05</v>
      </c>
    </row>
    <row r="272" spans="1:5" x14ac:dyDescent="0.25">
      <c r="A272" s="159">
        <f t="shared" si="3"/>
        <v>248</v>
      </c>
      <c r="B272" s="181">
        <v>42493</v>
      </c>
      <c r="C272" s="189" t="s">
        <v>346</v>
      </c>
      <c r="D272" s="223" t="s">
        <v>142</v>
      </c>
      <c r="E272" s="188">
        <v>170.08</v>
      </c>
    </row>
    <row r="273" spans="1:5" x14ac:dyDescent="0.25">
      <c r="A273" s="159">
        <f t="shared" si="3"/>
        <v>249</v>
      </c>
      <c r="B273" s="181">
        <v>42494</v>
      </c>
      <c r="C273" s="190" t="s">
        <v>347</v>
      </c>
      <c r="D273" s="201" t="s">
        <v>192</v>
      </c>
      <c r="E273" s="188">
        <v>360.04</v>
      </c>
    </row>
    <row r="274" spans="1:5" x14ac:dyDescent="0.25">
      <c r="A274" s="159">
        <f t="shared" si="3"/>
        <v>250</v>
      </c>
      <c r="B274" s="181">
        <v>42494</v>
      </c>
      <c r="C274" s="190" t="s">
        <v>348</v>
      </c>
      <c r="D274" s="201" t="s">
        <v>192</v>
      </c>
      <c r="E274" s="188">
        <v>130.07</v>
      </c>
    </row>
    <row r="275" spans="1:5" x14ac:dyDescent="0.25">
      <c r="A275" s="159">
        <f t="shared" si="3"/>
        <v>251</v>
      </c>
      <c r="B275" s="181">
        <v>42494</v>
      </c>
      <c r="C275" s="190" t="s">
        <v>349</v>
      </c>
      <c r="D275" s="201" t="s">
        <v>192</v>
      </c>
      <c r="E275" s="188">
        <v>200.55</v>
      </c>
    </row>
    <row r="276" spans="1:5" x14ac:dyDescent="0.25">
      <c r="A276" s="159">
        <f t="shared" si="3"/>
        <v>252</v>
      </c>
      <c r="B276" s="181">
        <v>42494</v>
      </c>
      <c r="C276" s="190" t="s">
        <v>350</v>
      </c>
      <c r="D276" s="201" t="s">
        <v>192</v>
      </c>
      <c r="E276" s="188">
        <v>600</v>
      </c>
    </row>
    <row r="277" spans="1:5" x14ac:dyDescent="0.25">
      <c r="A277" s="159">
        <f t="shared" si="3"/>
        <v>253</v>
      </c>
      <c r="B277" s="181">
        <v>42494</v>
      </c>
      <c r="C277" s="190" t="s">
        <v>351</v>
      </c>
      <c r="D277" s="201" t="s">
        <v>148</v>
      </c>
      <c r="E277" s="188">
        <v>1966.45</v>
      </c>
    </row>
    <row r="278" spans="1:5" x14ac:dyDescent="0.25">
      <c r="A278" s="159">
        <f t="shared" si="3"/>
        <v>254</v>
      </c>
      <c r="B278" s="181">
        <v>42495</v>
      </c>
      <c r="C278" s="191" t="s">
        <v>260</v>
      </c>
      <c r="D278" s="224" t="s">
        <v>255</v>
      </c>
      <c r="E278" s="188">
        <v>2804.82</v>
      </c>
    </row>
    <row r="279" spans="1:5" x14ac:dyDescent="0.25">
      <c r="A279" s="159">
        <f t="shared" si="3"/>
        <v>255</v>
      </c>
      <c r="B279" s="181">
        <v>42495</v>
      </c>
      <c r="C279" s="191" t="s">
        <v>308</v>
      </c>
      <c r="D279" s="224" t="s">
        <v>255</v>
      </c>
      <c r="E279" s="188">
        <v>1481.27</v>
      </c>
    </row>
    <row r="280" spans="1:5" x14ac:dyDescent="0.25">
      <c r="A280" s="159">
        <f t="shared" si="3"/>
        <v>256</v>
      </c>
      <c r="B280" s="181">
        <v>42495</v>
      </c>
      <c r="C280" s="191" t="s">
        <v>309</v>
      </c>
      <c r="D280" s="224" t="s">
        <v>255</v>
      </c>
      <c r="E280" s="188">
        <v>1481.27</v>
      </c>
    </row>
    <row r="281" spans="1:5" x14ac:dyDescent="0.25">
      <c r="A281" s="159">
        <f t="shared" si="3"/>
        <v>257</v>
      </c>
      <c r="B281" s="181">
        <v>42495</v>
      </c>
      <c r="C281" s="190" t="s">
        <v>256</v>
      </c>
      <c r="D281" s="201" t="s">
        <v>255</v>
      </c>
      <c r="E281" s="188">
        <v>2100.0700000000002</v>
      </c>
    </row>
    <row r="282" spans="1:5" x14ac:dyDescent="0.25">
      <c r="A282" s="159">
        <f t="shared" si="3"/>
        <v>258</v>
      </c>
      <c r="B282" s="181">
        <v>42495</v>
      </c>
      <c r="C282" s="190" t="s">
        <v>352</v>
      </c>
      <c r="D282" s="201" t="s">
        <v>255</v>
      </c>
      <c r="E282" s="188">
        <v>2205.13</v>
      </c>
    </row>
    <row r="283" spans="1:5" x14ac:dyDescent="0.25">
      <c r="A283" s="159">
        <f t="shared" ref="A283:A346" si="4">SUM(A282+1)</f>
        <v>259</v>
      </c>
      <c r="B283" s="181">
        <v>42495</v>
      </c>
      <c r="C283" s="190" t="s">
        <v>254</v>
      </c>
      <c r="D283" s="201" t="s">
        <v>255</v>
      </c>
      <c r="E283" s="188">
        <v>2331.52</v>
      </c>
    </row>
    <row r="284" spans="1:5" x14ac:dyDescent="0.25">
      <c r="A284" s="159">
        <f t="shared" si="4"/>
        <v>260</v>
      </c>
      <c r="B284" s="181">
        <v>42495</v>
      </c>
      <c r="C284" s="190" t="s">
        <v>322</v>
      </c>
      <c r="D284" s="201" t="s">
        <v>255</v>
      </c>
      <c r="E284" s="188">
        <v>2200</v>
      </c>
    </row>
    <row r="285" spans="1:5" x14ac:dyDescent="0.25">
      <c r="A285" s="159">
        <f t="shared" si="4"/>
        <v>261</v>
      </c>
      <c r="B285" s="181">
        <v>42495</v>
      </c>
      <c r="C285" s="190" t="s">
        <v>353</v>
      </c>
      <c r="D285" s="201" t="s">
        <v>354</v>
      </c>
      <c r="E285" s="188">
        <v>663.8</v>
      </c>
    </row>
    <row r="286" spans="1:5" x14ac:dyDescent="0.25">
      <c r="A286" s="159">
        <f t="shared" si="4"/>
        <v>262</v>
      </c>
      <c r="B286" s="181">
        <v>42496</v>
      </c>
      <c r="C286" s="190" t="s">
        <v>209</v>
      </c>
      <c r="D286" s="201" t="s">
        <v>355</v>
      </c>
      <c r="E286" s="188">
        <v>3767.92</v>
      </c>
    </row>
    <row r="287" spans="1:5" x14ac:dyDescent="0.25">
      <c r="A287" s="159">
        <f t="shared" si="4"/>
        <v>263</v>
      </c>
      <c r="B287" s="181">
        <v>42496</v>
      </c>
      <c r="C287" s="190" t="s">
        <v>209</v>
      </c>
      <c r="D287" s="201" t="s">
        <v>356</v>
      </c>
      <c r="E287" s="188">
        <v>2004.32</v>
      </c>
    </row>
    <row r="288" spans="1:5" x14ac:dyDescent="0.25">
      <c r="A288" s="159">
        <f t="shared" si="4"/>
        <v>264</v>
      </c>
      <c r="B288" s="181">
        <v>42496</v>
      </c>
      <c r="C288" s="190" t="s">
        <v>357</v>
      </c>
      <c r="D288" s="201" t="s">
        <v>268</v>
      </c>
      <c r="E288" s="188">
        <v>576.24</v>
      </c>
    </row>
    <row r="289" spans="1:5" x14ac:dyDescent="0.25">
      <c r="A289" s="159">
        <f t="shared" si="4"/>
        <v>265</v>
      </c>
      <c r="B289" s="162">
        <v>42500</v>
      </c>
      <c r="C289" s="163" t="s">
        <v>358</v>
      </c>
      <c r="D289" s="225" t="s">
        <v>359</v>
      </c>
      <c r="E289" s="186">
        <v>124.25</v>
      </c>
    </row>
    <row r="290" spans="1:5" x14ac:dyDescent="0.25">
      <c r="A290" s="159">
        <f t="shared" si="4"/>
        <v>266</v>
      </c>
      <c r="B290" s="181">
        <v>42500</v>
      </c>
      <c r="C290" s="190" t="s">
        <v>360</v>
      </c>
      <c r="D290" s="201" t="s">
        <v>192</v>
      </c>
      <c r="E290" s="188">
        <v>270</v>
      </c>
    </row>
    <row r="291" spans="1:5" x14ac:dyDescent="0.25">
      <c r="A291" s="159">
        <f t="shared" si="4"/>
        <v>267</v>
      </c>
      <c r="B291" s="181">
        <v>42500</v>
      </c>
      <c r="C291" s="190" t="s">
        <v>361</v>
      </c>
      <c r="D291" s="201" t="s">
        <v>142</v>
      </c>
      <c r="E291" s="188">
        <v>253.82</v>
      </c>
    </row>
    <row r="292" spans="1:5" x14ac:dyDescent="0.25">
      <c r="A292" s="159">
        <f t="shared" si="4"/>
        <v>268</v>
      </c>
      <c r="B292" s="181">
        <v>42500</v>
      </c>
      <c r="C292" s="190" t="s">
        <v>362</v>
      </c>
      <c r="D292" s="201" t="s">
        <v>142</v>
      </c>
      <c r="E292" s="188">
        <v>543.29999999999995</v>
      </c>
    </row>
    <row r="293" spans="1:5" x14ac:dyDescent="0.25">
      <c r="A293" s="159">
        <f t="shared" si="4"/>
        <v>269</v>
      </c>
      <c r="B293" s="181">
        <v>42500</v>
      </c>
      <c r="C293" s="190" t="s">
        <v>363</v>
      </c>
      <c r="D293" s="201" t="s">
        <v>142</v>
      </c>
      <c r="E293" s="188">
        <v>304.16000000000003</v>
      </c>
    </row>
    <row r="294" spans="1:5" x14ac:dyDescent="0.25">
      <c r="A294" s="159">
        <f t="shared" si="4"/>
        <v>270</v>
      </c>
      <c r="B294" s="181">
        <v>42500</v>
      </c>
      <c r="C294" s="190" t="s">
        <v>364</v>
      </c>
      <c r="D294" s="201" t="s">
        <v>142</v>
      </c>
      <c r="E294" s="188">
        <v>248.49</v>
      </c>
    </row>
    <row r="295" spans="1:5" x14ac:dyDescent="0.25">
      <c r="A295" s="159">
        <f t="shared" si="4"/>
        <v>271</v>
      </c>
      <c r="B295" s="181">
        <v>42500</v>
      </c>
      <c r="C295" s="190" t="s">
        <v>365</v>
      </c>
      <c r="D295" s="201" t="s">
        <v>142</v>
      </c>
      <c r="E295" s="188">
        <v>260.64</v>
      </c>
    </row>
    <row r="296" spans="1:5" x14ac:dyDescent="0.25">
      <c r="A296" s="159">
        <f t="shared" si="4"/>
        <v>272</v>
      </c>
      <c r="B296" s="181">
        <v>42500</v>
      </c>
      <c r="C296" s="190" t="s">
        <v>366</v>
      </c>
      <c r="D296" s="201" t="s">
        <v>142</v>
      </c>
      <c r="E296" s="188">
        <v>712.37</v>
      </c>
    </row>
    <row r="297" spans="1:5" x14ac:dyDescent="0.25">
      <c r="A297" s="159">
        <f t="shared" si="4"/>
        <v>273</v>
      </c>
      <c r="B297" s="181">
        <v>42500</v>
      </c>
      <c r="C297" s="189" t="s">
        <v>367</v>
      </c>
      <c r="D297" s="201" t="s">
        <v>142</v>
      </c>
      <c r="E297" s="188">
        <v>62.32</v>
      </c>
    </row>
    <row r="298" spans="1:5" x14ac:dyDescent="0.25">
      <c r="A298" s="159">
        <f t="shared" si="4"/>
        <v>274</v>
      </c>
      <c r="B298" s="181">
        <v>42500</v>
      </c>
      <c r="C298" s="189" t="s">
        <v>367</v>
      </c>
      <c r="D298" s="201" t="s">
        <v>142</v>
      </c>
      <c r="E298" s="188">
        <v>41.38</v>
      </c>
    </row>
    <row r="299" spans="1:5" x14ac:dyDescent="0.25">
      <c r="A299" s="159">
        <f t="shared" si="4"/>
        <v>275</v>
      </c>
      <c r="B299" s="181">
        <v>42503</v>
      </c>
      <c r="C299" s="190" t="s">
        <v>368</v>
      </c>
      <c r="D299" s="201" t="s">
        <v>369</v>
      </c>
      <c r="E299" s="188">
        <v>139.9</v>
      </c>
    </row>
    <row r="300" spans="1:5" x14ac:dyDescent="0.25">
      <c r="A300" s="159">
        <f t="shared" si="4"/>
        <v>276</v>
      </c>
      <c r="B300" s="181">
        <v>42503</v>
      </c>
      <c r="C300" s="190" t="s">
        <v>370</v>
      </c>
      <c r="D300" s="201" t="s">
        <v>142</v>
      </c>
      <c r="E300" s="188">
        <v>370.9</v>
      </c>
    </row>
    <row r="301" spans="1:5" x14ac:dyDescent="0.25">
      <c r="A301" s="159">
        <f t="shared" si="4"/>
        <v>277</v>
      </c>
      <c r="B301" s="181">
        <v>42508</v>
      </c>
      <c r="C301" s="168" t="s">
        <v>371</v>
      </c>
      <c r="D301" s="201" t="s">
        <v>137</v>
      </c>
      <c r="E301" s="188">
        <v>28</v>
      </c>
    </row>
    <row r="302" spans="1:5" x14ac:dyDescent="0.25">
      <c r="A302" s="159">
        <f t="shared" si="4"/>
        <v>278</v>
      </c>
      <c r="B302" s="181">
        <v>42520</v>
      </c>
      <c r="C302" s="190" t="s">
        <v>213</v>
      </c>
      <c r="D302" s="201" t="s">
        <v>229</v>
      </c>
      <c r="E302" s="188">
        <v>3707</v>
      </c>
    </row>
    <row r="303" spans="1:5" x14ac:dyDescent="0.25">
      <c r="A303" s="159">
        <f t="shared" si="4"/>
        <v>279</v>
      </c>
      <c r="B303" s="181">
        <v>42521</v>
      </c>
      <c r="C303" s="190" t="s">
        <v>210</v>
      </c>
      <c r="D303" s="201" t="s">
        <v>137</v>
      </c>
      <c r="E303" s="188">
        <v>1493</v>
      </c>
    </row>
    <row r="304" spans="1:5" x14ac:dyDescent="0.25">
      <c r="A304" s="159">
        <f t="shared" si="4"/>
        <v>280</v>
      </c>
      <c r="B304" s="181">
        <v>42521</v>
      </c>
      <c r="C304" s="190" t="s">
        <v>372</v>
      </c>
      <c r="D304" s="201" t="s">
        <v>137</v>
      </c>
      <c r="E304" s="188">
        <v>1528</v>
      </c>
    </row>
    <row r="305" spans="1:5" x14ac:dyDescent="0.25">
      <c r="A305" s="159">
        <f t="shared" si="4"/>
        <v>281</v>
      </c>
      <c r="B305" s="181">
        <v>42521</v>
      </c>
      <c r="C305" s="190" t="s">
        <v>211</v>
      </c>
      <c r="D305" s="201" t="s">
        <v>137</v>
      </c>
      <c r="E305" s="188">
        <v>676</v>
      </c>
    </row>
    <row r="306" spans="1:5" x14ac:dyDescent="0.25">
      <c r="A306" s="159">
        <f t="shared" si="4"/>
        <v>282</v>
      </c>
      <c r="B306" s="181">
        <v>42521</v>
      </c>
      <c r="C306" s="190" t="s">
        <v>219</v>
      </c>
      <c r="D306" s="201" t="s">
        <v>137</v>
      </c>
      <c r="E306" s="188">
        <v>1273</v>
      </c>
    </row>
    <row r="307" spans="1:5" x14ac:dyDescent="0.25">
      <c r="A307" s="159">
        <f t="shared" si="4"/>
        <v>283</v>
      </c>
      <c r="B307" s="181">
        <v>42521</v>
      </c>
      <c r="C307" s="190" t="s">
        <v>230</v>
      </c>
      <c r="D307" s="201" t="s">
        <v>137</v>
      </c>
      <c r="E307" s="188">
        <v>1273</v>
      </c>
    </row>
    <row r="308" spans="1:5" x14ac:dyDescent="0.25">
      <c r="A308" s="159">
        <f t="shared" si="4"/>
        <v>284</v>
      </c>
      <c r="B308" s="181">
        <v>42521</v>
      </c>
      <c r="C308" s="190" t="s">
        <v>373</v>
      </c>
      <c r="D308" s="201" t="s">
        <v>137</v>
      </c>
      <c r="E308" s="188">
        <v>1583</v>
      </c>
    </row>
    <row r="309" spans="1:5" x14ac:dyDescent="0.25">
      <c r="A309" s="159">
        <f t="shared" si="4"/>
        <v>285</v>
      </c>
      <c r="B309" s="181">
        <v>42521</v>
      </c>
      <c r="C309" s="190" t="s">
        <v>71</v>
      </c>
      <c r="D309" s="201" t="s">
        <v>137</v>
      </c>
      <c r="E309" s="188">
        <v>2111</v>
      </c>
    </row>
    <row r="310" spans="1:5" x14ac:dyDescent="0.25">
      <c r="A310" s="159">
        <f t="shared" si="4"/>
        <v>286</v>
      </c>
      <c r="B310" s="181">
        <v>42521</v>
      </c>
      <c r="C310" s="190" t="s">
        <v>336</v>
      </c>
      <c r="D310" s="201" t="s">
        <v>137</v>
      </c>
      <c r="E310" s="188">
        <v>1606</v>
      </c>
    </row>
    <row r="311" spans="1:5" x14ac:dyDescent="0.25">
      <c r="A311" s="159">
        <f t="shared" si="4"/>
        <v>287</v>
      </c>
      <c r="B311" s="181">
        <v>42521</v>
      </c>
      <c r="C311" s="190" t="s">
        <v>70</v>
      </c>
      <c r="D311" s="201" t="s">
        <v>137</v>
      </c>
      <c r="E311" s="188">
        <v>2156</v>
      </c>
    </row>
    <row r="312" spans="1:5" x14ac:dyDescent="0.25">
      <c r="A312" s="159">
        <f t="shared" si="4"/>
        <v>288</v>
      </c>
      <c r="B312" s="181">
        <v>42521</v>
      </c>
      <c r="C312" s="190" t="s">
        <v>213</v>
      </c>
      <c r="D312" s="201" t="s">
        <v>137</v>
      </c>
      <c r="E312" s="188">
        <v>2580</v>
      </c>
    </row>
    <row r="313" spans="1:5" x14ac:dyDescent="0.25">
      <c r="A313" s="159">
        <f t="shared" si="4"/>
        <v>289</v>
      </c>
      <c r="B313" s="181">
        <v>42521</v>
      </c>
      <c r="C313" s="190" t="s">
        <v>337</v>
      </c>
      <c r="D313" s="201" t="s">
        <v>137</v>
      </c>
      <c r="E313" s="188">
        <v>1272</v>
      </c>
    </row>
    <row r="314" spans="1:5" x14ac:dyDescent="0.25">
      <c r="A314" s="159">
        <f t="shared" si="4"/>
        <v>290</v>
      </c>
      <c r="B314" s="181">
        <v>42521</v>
      </c>
      <c r="C314" s="190" t="s">
        <v>214</v>
      </c>
      <c r="D314" s="201" t="s">
        <v>137</v>
      </c>
      <c r="E314" s="188">
        <v>2112</v>
      </c>
    </row>
    <row r="315" spans="1:5" x14ac:dyDescent="0.25">
      <c r="A315" s="159">
        <f t="shared" si="4"/>
        <v>291</v>
      </c>
      <c r="B315" s="181">
        <v>42521</v>
      </c>
      <c r="C315" s="190" t="s">
        <v>215</v>
      </c>
      <c r="D315" s="201" t="s">
        <v>137</v>
      </c>
      <c r="E315" s="188">
        <v>1571</v>
      </c>
    </row>
    <row r="316" spans="1:5" x14ac:dyDescent="0.25">
      <c r="A316" s="159">
        <f t="shared" si="4"/>
        <v>292</v>
      </c>
      <c r="B316" s="181">
        <v>42521</v>
      </c>
      <c r="C316" s="190" t="s">
        <v>216</v>
      </c>
      <c r="D316" s="201" t="s">
        <v>137</v>
      </c>
      <c r="E316" s="188">
        <v>1272</v>
      </c>
    </row>
    <row r="317" spans="1:5" x14ac:dyDescent="0.25">
      <c r="A317" s="159">
        <f t="shared" si="4"/>
        <v>293</v>
      </c>
      <c r="B317" s="181">
        <v>42521</v>
      </c>
      <c r="C317" s="190" t="s">
        <v>374</v>
      </c>
      <c r="D317" s="201" t="s">
        <v>137</v>
      </c>
      <c r="E317" s="188">
        <v>1303</v>
      </c>
    </row>
    <row r="318" spans="1:5" x14ac:dyDescent="0.25">
      <c r="A318" s="159">
        <f t="shared" si="4"/>
        <v>294</v>
      </c>
      <c r="B318" s="181">
        <v>42521</v>
      </c>
      <c r="C318" s="190" t="s">
        <v>218</v>
      </c>
      <c r="D318" s="201" t="s">
        <v>137</v>
      </c>
      <c r="E318" s="188">
        <v>1625</v>
      </c>
    </row>
    <row r="319" spans="1:5" x14ac:dyDescent="0.25">
      <c r="A319" s="159">
        <f t="shared" si="4"/>
        <v>295</v>
      </c>
      <c r="B319" s="181">
        <v>42521</v>
      </c>
      <c r="C319" s="190" t="s">
        <v>231</v>
      </c>
      <c r="D319" s="201" t="s">
        <v>137</v>
      </c>
      <c r="E319" s="188">
        <v>1272</v>
      </c>
    </row>
    <row r="320" spans="1:5" x14ac:dyDescent="0.25">
      <c r="A320" s="159">
        <f t="shared" si="4"/>
        <v>296</v>
      </c>
      <c r="B320" s="181">
        <v>42521</v>
      </c>
      <c r="C320" s="190" t="s">
        <v>375</v>
      </c>
      <c r="D320" s="201" t="s">
        <v>137</v>
      </c>
      <c r="E320" s="188">
        <v>882</v>
      </c>
    </row>
    <row r="321" spans="1:5" x14ac:dyDescent="0.25">
      <c r="A321" s="159">
        <f t="shared" si="4"/>
        <v>297</v>
      </c>
      <c r="B321" s="181">
        <v>42521</v>
      </c>
      <c r="C321" s="190" t="s">
        <v>25</v>
      </c>
      <c r="D321" s="201" t="s">
        <v>137</v>
      </c>
      <c r="E321" s="188">
        <v>3407</v>
      </c>
    </row>
    <row r="322" spans="1:5" x14ac:dyDescent="0.25">
      <c r="A322" s="159">
        <f t="shared" si="4"/>
        <v>298</v>
      </c>
      <c r="B322" s="181">
        <v>42521</v>
      </c>
      <c r="C322" s="190" t="s">
        <v>376</v>
      </c>
      <c r="D322" s="201" t="s">
        <v>137</v>
      </c>
      <c r="E322" s="188">
        <v>1253</v>
      </c>
    </row>
    <row r="323" spans="1:5" x14ac:dyDescent="0.25">
      <c r="A323" s="159">
        <f t="shared" si="4"/>
        <v>299</v>
      </c>
      <c r="B323" s="181">
        <v>42521</v>
      </c>
      <c r="C323" s="190" t="s">
        <v>129</v>
      </c>
      <c r="D323" s="201" t="s">
        <v>137</v>
      </c>
      <c r="E323" s="188">
        <v>4200.25</v>
      </c>
    </row>
    <row r="324" spans="1:5" x14ac:dyDescent="0.25">
      <c r="A324" s="159">
        <f t="shared" si="4"/>
        <v>300</v>
      </c>
      <c r="B324" s="165">
        <v>42521</v>
      </c>
      <c r="C324" s="168" t="s">
        <v>132</v>
      </c>
      <c r="D324" s="201" t="s">
        <v>137</v>
      </c>
      <c r="E324" s="183">
        <v>4737.53</v>
      </c>
    </row>
    <row r="325" spans="1:5" x14ac:dyDescent="0.25">
      <c r="A325" s="159">
        <f t="shared" si="4"/>
        <v>301</v>
      </c>
      <c r="B325" s="165">
        <v>42521</v>
      </c>
      <c r="C325" s="168" t="s">
        <v>221</v>
      </c>
      <c r="D325" s="201" t="s">
        <v>137</v>
      </c>
      <c r="E325" s="183">
        <v>548.66</v>
      </c>
    </row>
    <row r="326" spans="1:5" x14ac:dyDescent="0.25">
      <c r="A326" s="159">
        <f t="shared" si="4"/>
        <v>302</v>
      </c>
      <c r="B326" s="165">
        <v>42521</v>
      </c>
      <c r="C326" s="168" t="s">
        <v>222</v>
      </c>
      <c r="D326" s="201" t="s">
        <v>137</v>
      </c>
      <c r="E326" s="183">
        <v>575.48</v>
      </c>
    </row>
    <row r="327" spans="1:5" x14ac:dyDescent="0.25">
      <c r="A327" s="159">
        <f t="shared" si="4"/>
        <v>303</v>
      </c>
      <c r="B327" s="165">
        <v>42521</v>
      </c>
      <c r="C327" s="168" t="s">
        <v>353</v>
      </c>
      <c r="D327" s="201" t="s">
        <v>137</v>
      </c>
      <c r="E327" s="183">
        <v>682.43</v>
      </c>
    </row>
    <row r="328" spans="1:5" x14ac:dyDescent="0.25">
      <c r="A328" s="159">
        <f t="shared" si="4"/>
        <v>304</v>
      </c>
      <c r="B328" s="165">
        <v>42521</v>
      </c>
      <c r="C328" s="168" t="s">
        <v>224</v>
      </c>
      <c r="D328" s="201" t="s">
        <v>137</v>
      </c>
      <c r="E328" s="183">
        <v>2038.19</v>
      </c>
    </row>
    <row r="329" spans="1:5" x14ac:dyDescent="0.25">
      <c r="A329" s="159">
        <f t="shared" si="4"/>
        <v>305</v>
      </c>
      <c r="B329" s="165">
        <v>42521</v>
      </c>
      <c r="C329" s="168" t="s">
        <v>377</v>
      </c>
      <c r="D329" s="201" t="s">
        <v>137</v>
      </c>
      <c r="E329" s="183">
        <v>960</v>
      </c>
    </row>
    <row r="330" spans="1:5" x14ac:dyDescent="0.25">
      <c r="A330" s="159">
        <f t="shared" si="4"/>
        <v>306</v>
      </c>
      <c r="B330" s="165">
        <v>42521</v>
      </c>
      <c r="C330" s="168" t="s">
        <v>138</v>
      </c>
      <c r="D330" s="201" t="s">
        <v>137</v>
      </c>
      <c r="E330" s="183">
        <v>167.16</v>
      </c>
    </row>
    <row r="331" spans="1:5" x14ac:dyDescent="0.25">
      <c r="A331" s="159">
        <f t="shared" si="4"/>
        <v>307</v>
      </c>
      <c r="B331" s="165">
        <v>42521</v>
      </c>
      <c r="C331" s="168" t="s">
        <v>378</v>
      </c>
      <c r="D331" s="201" t="s">
        <v>137</v>
      </c>
      <c r="E331" s="183">
        <v>384.48</v>
      </c>
    </row>
    <row r="332" spans="1:5" x14ac:dyDescent="0.25">
      <c r="A332" s="159">
        <f t="shared" si="4"/>
        <v>308</v>
      </c>
      <c r="B332" s="165">
        <v>42521</v>
      </c>
      <c r="C332" s="168" t="s">
        <v>53</v>
      </c>
      <c r="D332" s="201" t="s">
        <v>137</v>
      </c>
      <c r="E332" s="183">
        <v>3881.21</v>
      </c>
    </row>
    <row r="333" spans="1:5" x14ac:dyDescent="0.25">
      <c r="A333" s="159">
        <f t="shared" si="4"/>
        <v>309</v>
      </c>
      <c r="B333" s="165">
        <v>42531</v>
      </c>
      <c r="C333" s="190" t="s">
        <v>379</v>
      </c>
      <c r="D333" s="168" t="s">
        <v>268</v>
      </c>
      <c r="E333" s="192">
        <v>1056.44</v>
      </c>
    </row>
    <row r="334" spans="1:5" x14ac:dyDescent="0.25">
      <c r="A334" s="159">
        <f t="shared" si="4"/>
        <v>310</v>
      </c>
      <c r="B334" s="165">
        <v>42531</v>
      </c>
      <c r="C334" s="168" t="s">
        <v>358</v>
      </c>
      <c r="D334" s="168" t="s">
        <v>359</v>
      </c>
      <c r="E334" s="192">
        <v>109.91</v>
      </c>
    </row>
    <row r="335" spans="1:5" x14ac:dyDescent="0.25">
      <c r="A335" s="159">
        <f t="shared" si="4"/>
        <v>311</v>
      </c>
      <c r="B335" s="165">
        <v>42537</v>
      </c>
      <c r="C335" s="168" t="s">
        <v>380</v>
      </c>
      <c r="D335" s="168" t="s">
        <v>204</v>
      </c>
      <c r="E335" s="192">
        <v>953.23</v>
      </c>
    </row>
    <row r="336" spans="1:5" x14ac:dyDescent="0.25">
      <c r="A336" s="159">
        <f t="shared" si="4"/>
        <v>312</v>
      </c>
      <c r="B336" s="165">
        <v>42537</v>
      </c>
      <c r="C336" s="168" t="s">
        <v>381</v>
      </c>
      <c r="D336" s="168" t="s">
        <v>148</v>
      </c>
      <c r="E336" s="192">
        <v>2434.73</v>
      </c>
    </row>
    <row r="337" spans="1:5" x14ac:dyDescent="0.25">
      <c r="A337" s="159">
        <f t="shared" si="4"/>
        <v>313</v>
      </c>
      <c r="B337" s="165">
        <v>42537</v>
      </c>
      <c r="C337" s="168" t="s">
        <v>382</v>
      </c>
      <c r="D337" s="168" t="s">
        <v>204</v>
      </c>
      <c r="E337" s="192">
        <v>525.83000000000004</v>
      </c>
    </row>
    <row r="338" spans="1:5" x14ac:dyDescent="0.25">
      <c r="A338" s="159">
        <f t="shared" si="4"/>
        <v>314</v>
      </c>
      <c r="B338" s="165">
        <v>42537</v>
      </c>
      <c r="C338" s="168" t="s">
        <v>383</v>
      </c>
      <c r="D338" s="168" t="s">
        <v>204</v>
      </c>
      <c r="E338" s="192">
        <v>3452.11</v>
      </c>
    </row>
    <row r="339" spans="1:5" x14ac:dyDescent="0.25">
      <c r="A339" s="159">
        <f t="shared" si="4"/>
        <v>315</v>
      </c>
      <c r="B339" s="165">
        <v>42537</v>
      </c>
      <c r="C339" s="168" t="s">
        <v>384</v>
      </c>
      <c r="D339" s="168" t="s">
        <v>148</v>
      </c>
      <c r="E339" s="192">
        <v>4206.0200000000004</v>
      </c>
    </row>
    <row r="340" spans="1:5" x14ac:dyDescent="0.25">
      <c r="A340" s="159">
        <f t="shared" si="4"/>
        <v>316</v>
      </c>
      <c r="B340" s="165">
        <v>42537</v>
      </c>
      <c r="C340" s="168" t="s">
        <v>385</v>
      </c>
      <c r="D340" s="168" t="s">
        <v>148</v>
      </c>
      <c r="E340" s="192">
        <v>41.73</v>
      </c>
    </row>
    <row r="341" spans="1:5" x14ac:dyDescent="0.25">
      <c r="A341" s="159">
        <f t="shared" si="4"/>
        <v>317</v>
      </c>
      <c r="B341" s="165">
        <v>42537</v>
      </c>
      <c r="C341" s="168" t="s">
        <v>386</v>
      </c>
      <c r="D341" s="168" t="s">
        <v>148</v>
      </c>
      <c r="E341" s="192">
        <v>2636.16</v>
      </c>
    </row>
    <row r="342" spans="1:5" x14ac:dyDescent="0.25">
      <c r="A342" s="159">
        <f t="shared" si="4"/>
        <v>318</v>
      </c>
      <c r="B342" s="165">
        <v>42538</v>
      </c>
      <c r="C342" s="190" t="s">
        <v>387</v>
      </c>
      <c r="D342" s="168" t="s">
        <v>148</v>
      </c>
      <c r="E342" s="192">
        <v>684.06</v>
      </c>
    </row>
    <row r="343" spans="1:5" x14ac:dyDescent="0.25">
      <c r="A343" s="159">
        <f t="shared" si="4"/>
        <v>319</v>
      </c>
      <c r="B343" s="165">
        <v>42539</v>
      </c>
      <c r="C343" s="168" t="s">
        <v>388</v>
      </c>
      <c r="D343" s="168" t="s">
        <v>268</v>
      </c>
      <c r="E343" s="192">
        <v>26.87</v>
      </c>
    </row>
    <row r="344" spans="1:5" x14ac:dyDescent="0.25">
      <c r="A344" s="159">
        <f t="shared" si="4"/>
        <v>320</v>
      </c>
      <c r="B344" s="165">
        <v>42539</v>
      </c>
      <c r="C344" s="168" t="s">
        <v>389</v>
      </c>
      <c r="D344" s="168" t="s">
        <v>268</v>
      </c>
      <c r="E344" s="192">
        <v>26.87</v>
      </c>
    </row>
    <row r="345" spans="1:5" x14ac:dyDescent="0.25">
      <c r="A345" s="159">
        <f t="shared" si="4"/>
        <v>321</v>
      </c>
      <c r="B345" s="165">
        <v>42541</v>
      </c>
      <c r="C345" s="168" t="s">
        <v>322</v>
      </c>
      <c r="D345" s="168" t="s">
        <v>255</v>
      </c>
      <c r="E345" s="192">
        <v>2204</v>
      </c>
    </row>
    <row r="346" spans="1:5" x14ac:dyDescent="0.25">
      <c r="A346" s="159">
        <f t="shared" si="4"/>
        <v>322</v>
      </c>
      <c r="B346" s="165">
        <v>42541</v>
      </c>
      <c r="C346" s="168" t="s">
        <v>230</v>
      </c>
      <c r="D346" s="168" t="s">
        <v>355</v>
      </c>
      <c r="E346" s="192">
        <v>1624.3</v>
      </c>
    </row>
    <row r="347" spans="1:5" x14ac:dyDescent="0.25">
      <c r="A347" s="159">
        <f t="shared" ref="A347:A410" si="5">SUM(A346+1)</f>
        <v>323</v>
      </c>
      <c r="B347" s="165">
        <v>42550</v>
      </c>
      <c r="C347" s="168" t="s">
        <v>71</v>
      </c>
      <c r="D347" s="168" t="s">
        <v>390</v>
      </c>
      <c r="E347" s="192">
        <v>2786</v>
      </c>
    </row>
    <row r="348" spans="1:5" x14ac:dyDescent="0.25">
      <c r="A348" s="159">
        <f t="shared" si="5"/>
        <v>324</v>
      </c>
      <c r="B348" s="165">
        <v>42550</v>
      </c>
      <c r="C348" s="168" t="s">
        <v>218</v>
      </c>
      <c r="D348" s="168" t="s">
        <v>390</v>
      </c>
      <c r="E348" s="192">
        <v>2790</v>
      </c>
    </row>
    <row r="349" spans="1:5" x14ac:dyDescent="0.25">
      <c r="A349" s="159">
        <f t="shared" si="5"/>
        <v>325</v>
      </c>
      <c r="B349" s="181">
        <v>42550</v>
      </c>
      <c r="C349" s="190" t="s">
        <v>353</v>
      </c>
      <c r="D349" s="182" t="s">
        <v>391</v>
      </c>
      <c r="E349" s="193">
        <v>317.22000000000003</v>
      </c>
    </row>
    <row r="350" spans="1:5" x14ac:dyDescent="0.25">
      <c r="A350" s="159">
        <f t="shared" si="5"/>
        <v>326</v>
      </c>
      <c r="B350" s="181">
        <v>42551</v>
      </c>
      <c r="C350" s="168" t="s">
        <v>372</v>
      </c>
      <c r="D350" s="182" t="s">
        <v>137</v>
      </c>
      <c r="E350" s="193">
        <v>2152</v>
      </c>
    </row>
    <row r="351" spans="1:5" x14ac:dyDescent="0.25">
      <c r="A351" s="159">
        <f t="shared" si="5"/>
        <v>327</v>
      </c>
      <c r="B351" s="165">
        <v>42551</v>
      </c>
      <c r="C351" s="168" t="s">
        <v>337</v>
      </c>
      <c r="D351" s="168" t="s">
        <v>137</v>
      </c>
      <c r="E351" s="192">
        <v>1268</v>
      </c>
    </row>
    <row r="352" spans="1:5" x14ac:dyDescent="0.25">
      <c r="A352" s="159">
        <f t="shared" si="5"/>
        <v>328</v>
      </c>
      <c r="B352" s="181">
        <v>42551</v>
      </c>
      <c r="C352" s="168" t="s">
        <v>374</v>
      </c>
      <c r="D352" s="182" t="s">
        <v>137</v>
      </c>
      <c r="E352" s="193">
        <v>1286</v>
      </c>
    </row>
    <row r="353" spans="1:5" x14ac:dyDescent="0.25">
      <c r="A353" s="159">
        <f t="shared" si="5"/>
        <v>329</v>
      </c>
      <c r="B353" s="194">
        <v>42551</v>
      </c>
      <c r="C353" s="168" t="s">
        <v>213</v>
      </c>
      <c r="D353" s="226" t="s">
        <v>137</v>
      </c>
      <c r="E353" s="193">
        <v>1049</v>
      </c>
    </row>
    <row r="354" spans="1:5" x14ac:dyDescent="0.25">
      <c r="A354" s="159">
        <f t="shared" si="5"/>
        <v>330</v>
      </c>
      <c r="B354" s="165">
        <v>42551</v>
      </c>
      <c r="C354" s="168" t="s">
        <v>216</v>
      </c>
      <c r="D354" s="168" t="s">
        <v>137</v>
      </c>
      <c r="E354" s="192">
        <v>1284</v>
      </c>
    </row>
    <row r="355" spans="1:5" x14ac:dyDescent="0.25">
      <c r="A355" s="159">
        <f t="shared" si="5"/>
        <v>331</v>
      </c>
      <c r="B355" s="165">
        <v>42551</v>
      </c>
      <c r="C355" s="168" t="s">
        <v>373</v>
      </c>
      <c r="D355" s="168" t="s">
        <v>137</v>
      </c>
      <c r="E355" s="192">
        <v>1600</v>
      </c>
    </row>
    <row r="356" spans="1:5" x14ac:dyDescent="0.25">
      <c r="A356" s="159">
        <f t="shared" si="5"/>
        <v>332</v>
      </c>
      <c r="B356" s="165">
        <v>42551</v>
      </c>
      <c r="C356" s="168" t="s">
        <v>71</v>
      </c>
      <c r="D356" s="168" t="s">
        <v>137</v>
      </c>
      <c r="E356" s="192">
        <v>2124</v>
      </c>
    </row>
    <row r="357" spans="1:5" x14ac:dyDescent="0.25">
      <c r="A357" s="159">
        <f t="shared" si="5"/>
        <v>333</v>
      </c>
      <c r="B357" s="165">
        <v>42551</v>
      </c>
      <c r="C357" s="168" t="s">
        <v>218</v>
      </c>
      <c r="D357" s="168" t="s">
        <v>137</v>
      </c>
      <c r="E357" s="192">
        <v>1576</v>
      </c>
    </row>
    <row r="358" spans="1:5" x14ac:dyDescent="0.25">
      <c r="A358" s="159">
        <f t="shared" si="5"/>
        <v>334</v>
      </c>
      <c r="B358" s="165">
        <v>42551</v>
      </c>
      <c r="C358" s="168" t="s">
        <v>210</v>
      </c>
      <c r="D358" s="168" t="s">
        <v>137</v>
      </c>
      <c r="E358" s="192">
        <v>1597</v>
      </c>
    </row>
    <row r="359" spans="1:5" x14ac:dyDescent="0.25">
      <c r="A359" s="159">
        <f t="shared" si="5"/>
        <v>335</v>
      </c>
      <c r="B359" s="165">
        <v>42551</v>
      </c>
      <c r="C359" s="168" t="s">
        <v>219</v>
      </c>
      <c r="D359" s="168" t="s">
        <v>137</v>
      </c>
      <c r="E359" s="192">
        <v>1673</v>
      </c>
    </row>
    <row r="360" spans="1:5" x14ac:dyDescent="0.25">
      <c r="A360" s="159">
        <f t="shared" si="5"/>
        <v>336</v>
      </c>
      <c r="B360" s="165">
        <v>42551</v>
      </c>
      <c r="C360" s="168" t="s">
        <v>336</v>
      </c>
      <c r="D360" s="168" t="s">
        <v>137</v>
      </c>
      <c r="E360" s="192">
        <v>1644</v>
      </c>
    </row>
    <row r="361" spans="1:5" x14ac:dyDescent="0.25">
      <c r="A361" s="159">
        <f t="shared" si="5"/>
        <v>337</v>
      </c>
      <c r="B361" s="165">
        <v>42551</v>
      </c>
      <c r="C361" s="168" t="s">
        <v>215</v>
      </c>
      <c r="D361" s="168" t="s">
        <v>137</v>
      </c>
      <c r="E361" s="192">
        <v>1581</v>
      </c>
    </row>
    <row r="362" spans="1:5" x14ac:dyDescent="0.25">
      <c r="A362" s="159">
        <f t="shared" si="5"/>
        <v>338</v>
      </c>
      <c r="B362" s="165">
        <v>42551</v>
      </c>
      <c r="C362" s="168" t="s">
        <v>392</v>
      </c>
      <c r="D362" s="168" t="s">
        <v>137</v>
      </c>
      <c r="E362" s="192">
        <v>1284</v>
      </c>
    </row>
    <row r="363" spans="1:5" x14ac:dyDescent="0.25">
      <c r="A363" s="159">
        <f t="shared" si="5"/>
        <v>339</v>
      </c>
      <c r="B363" s="165">
        <v>42551</v>
      </c>
      <c r="C363" s="168" t="s">
        <v>214</v>
      </c>
      <c r="D363" s="168" t="s">
        <v>137</v>
      </c>
      <c r="E363" s="192">
        <v>2137</v>
      </c>
    </row>
    <row r="364" spans="1:5" x14ac:dyDescent="0.25">
      <c r="A364" s="159">
        <f t="shared" si="5"/>
        <v>340</v>
      </c>
      <c r="B364" s="165">
        <v>42551</v>
      </c>
      <c r="C364" s="168" t="s">
        <v>375</v>
      </c>
      <c r="D364" s="168" t="s">
        <v>137</v>
      </c>
      <c r="E364" s="193">
        <v>1284</v>
      </c>
    </row>
    <row r="365" spans="1:5" x14ac:dyDescent="0.25">
      <c r="A365" s="159">
        <f t="shared" si="5"/>
        <v>341</v>
      </c>
      <c r="B365" s="165">
        <v>42551</v>
      </c>
      <c r="C365" s="168" t="s">
        <v>211</v>
      </c>
      <c r="D365" s="168" t="s">
        <v>137</v>
      </c>
      <c r="E365" s="195">
        <v>2155</v>
      </c>
    </row>
    <row r="366" spans="1:5" x14ac:dyDescent="0.25">
      <c r="A366" s="159">
        <f t="shared" si="5"/>
        <v>342</v>
      </c>
      <c r="B366" s="165">
        <v>42551</v>
      </c>
      <c r="C366" s="168" t="s">
        <v>25</v>
      </c>
      <c r="D366" s="168" t="s">
        <v>137</v>
      </c>
      <c r="E366" s="192">
        <v>3669</v>
      </c>
    </row>
    <row r="367" spans="1:5" x14ac:dyDescent="0.25">
      <c r="A367" s="159">
        <f t="shared" si="5"/>
        <v>343</v>
      </c>
      <c r="B367" s="165">
        <v>42551</v>
      </c>
      <c r="C367" s="168" t="s">
        <v>231</v>
      </c>
      <c r="D367" s="168" t="s">
        <v>137</v>
      </c>
      <c r="E367" s="192">
        <v>1284</v>
      </c>
    </row>
    <row r="368" spans="1:5" x14ac:dyDescent="0.25">
      <c r="A368" s="159">
        <f t="shared" si="5"/>
        <v>344</v>
      </c>
      <c r="B368" s="165">
        <v>42551</v>
      </c>
      <c r="C368" s="168" t="s">
        <v>129</v>
      </c>
      <c r="D368" s="168" t="s">
        <v>137</v>
      </c>
      <c r="E368" s="192">
        <v>4290.76</v>
      </c>
    </row>
    <row r="369" spans="1:5" x14ac:dyDescent="0.25">
      <c r="A369" s="159">
        <f t="shared" si="5"/>
        <v>345</v>
      </c>
      <c r="B369" s="165">
        <v>42551</v>
      </c>
      <c r="C369" s="168" t="s">
        <v>132</v>
      </c>
      <c r="D369" s="168" t="s">
        <v>137</v>
      </c>
      <c r="E369" s="192">
        <v>5028.42</v>
      </c>
    </row>
    <row r="370" spans="1:5" x14ac:dyDescent="0.25">
      <c r="A370" s="159">
        <f t="shared" si="5"/>
        <v>346</v>
      </c>
      <c r="B370" s="165">
        <v>42551</v>
      </c>
      <c r="C370" s="168" t="s">
        <v>132</v>
      </c>
      <c r="D370" s="168" t="s">
        <v>137</v>
      </c>
      <c r="E370" s="192">
        <v>187.56</v>
      </c>
    </row>
    <row r="371" spans="1:5" x14ac:dyDescent="0.25">
      <c r="A371" s="159">
        <f t="shared" si="5"/>
        <v>347</v>
      </c>
      <c r="B371" s="165">
        <v>42551</v>
      </c>
      <c r="C371" s="168" t="s">
        <v>221</v>
      </c>
      <c r="D371" s="168" t="s">
        <v>137</v>
      </c>
      <c r="E371" s="192">
        <v>590.16</v>
      </c>
    </row>
    <row r="372" spans="1:5" x14ac:dyDescent="0.25">
      <c r="A372" s="159">
        <f t="shared" si="5"/>
        <v>348</v>
      </c>
      <c r="B372" s="165">
        <v>42551</v>
      </c>
      <c r="C372" s="168" t="s">
        <v>393</v>
      </c>
      <c r="D372" s="168" t="s">
        <v>137</v>
      </c>
      <c r="E372" s="192">
        <v>149.05000000000001</v>
      </c>
    </row>
    <row r="373" spans="1:5" x14ac:dyDescent="0.25">
      <c r="A373" s="159">
        <f t="shared" si="5"/>
        <v>349</v>
      </c>
      <c r="B373" s="165">
        <v>42551</v>
      </c>
      <c r="C373" s="168" t="s">
        <v>222</v>
      </c>
      <c r="D373" s="168" t="s">
        <v>137</v>
      </c>
      <c r="E373" s="192">
        <v>559.11</v>
      </c>
    </row>
    <row r="374" spans="1:5" x14ac:dyDescent="0.25">
      <c r="A374" s="159">
        <f t="shared" si="5"/>
        <v>350</v>
      </c>
      <c r="B374" s="165">
        <v>42551</v>
      </c>
      <c r="C374" s="168" t="s">
        <v>223</v>
      </c>
      <c r="D374" s="168" t="s">
        <v>137</v>
      </c>
      <c r="E374" s="192">
        <v>317.22000000000003</v>
      </c>
    </row>
    <row r="375" spans="1:5" x14ac:dyDescent="0.25">
      <c r="A375" s="159">
        <f t="shared" si="5"/>
        <v>351</v>
      </c>
      <c r="B375" s="165">
        <v>42551</v>
      </c>
      <c r="C375" s="168" t="s">
        <v>224</v>
      </c>
      <c r="D375" s="168" t="s">
        <v>137</v>
      </c>
      <c r="E375" s="192">
        <v>2056.38</v>
      </c>
    </row>
    <row r="376" spans="1:5" x14ac:dyDescent="0.25">
      <c r="A376" s="159">
        <f t="shared" si="5"/>
        <v>352</v>
      </c>
      <c r="B376" s="165">
        <v>42551</v>
      </c>
      <c r="C376" s="168" t="s">
        <v>138</v>
      </c>
      <c r="D376" s="168" t="s">
        <v>137</v>
      </c>
      <c r="E376" s="192">
        <v>182.82</v>
      </c>
    </row>
    <row r="377" spans="1:5" x14ac:dyDescent="0.25">
      <c r="A377" s="159">
        <f t="shared" si="5"/>
        <v>353</v>
      </c>
      <c r="B377" s="165">
        <v>42551</v>
      </c>
      <c r="C377" s="168" t="s">
        <v>225</v>
      </c>
      <c r="D377" s="168" t="s">
        <v>137</v>
      </c>
      <c r="E377" s="192">
        <v>960</v>
      </c>
    </row>
    <row r="378" spans="1:5" x14ac:dyDescent="0.25">
      <c r="A378" s="159">
        <f t="shared" si="5"/>
        <v>354</v>
      </c>
      <c r="B378" s="165">
        <v>42551</v>
      </c>
      <c r="C378" s="168" t="s">
        <v>136</v>
      </c>
      <c r="D378" s="168" t="s">
        <v>137</v>
      </c>
      <c r="E378" s="192">
        <v>130.88</v>
      </c>
    </row>
    <row r="379" spans="1:5" x14ac:dyDescent="0.25">
      <c r="A379" s="159">
        <f t="shared" si="5"/>
        <v>355</v>
      </c>
      <c r="B379" s="165">
        <v>42551</v>
      </c>
      <c r="C379" s="168" t="s">
        <v>53</v>
      </c>
      <c r="D379" s="168" t="s">
        <v>137</v>
      </c>
      <c r="E379" s="192">
        <v>4292.1499999999996</v>
      </c>
    </row>
    <row r="380" spans="1:5" x14ac:dyDescent="0.25">
      <c r="A380" s="159">
        <f t="shared" si="5"/>
        <v>356</v>
      </c>
      <c r="B380" s="165">
        <v>42553</v>
      </c>
      <c r="C380" s="196" t="s">
        <v>394</v>
      </c>
      <c r="D380" s="196" t="s">
        <v>395</v>
      </c>
      <c r="E380" s="197">
        <v>59.8</v>
      </c>
    </row>
    <row r="381" spans="1:5" x14ac:dyDescent="0.25">
      <c r="A381" s="159">
        <f t="shared" si="5"/>
        <v>357</v>
      </c>
      <c r="B381" s="165">
        <v>42562</v>
      </c>
      <c r="C381" s="196" t="s">
        <v>396</v>
      </c>
      <c r="D381" s="196" t="s">
        <v>397</v>
      </c>
      <c r="E381" s="197">
        <v>200.55</v>
      </c>
    </row>
    <row r="382" spans="1:5" x14ac:dyDescent="0.25">
      <c r="A382" s="159">
        <f t="shared" si="5"/>
        <v>358</v>
      </c>
      <c r="B382" s="165">
        <v>42562</v>
      </c>
      <c r="C382" s="196" t="s">
        <v>194</v>
      </c>
      <c r="D382" s="196" t="s">
        <v>397</v>
      </c>
      <c r="E382" s="197">
        <v>360.04</v>
      </c>
    </row>
    <row r="383" spans="1:5" x14ac:dyDescent="0.25">
      <c r="A383" s="159">
        <f t="shared" si="5"/>
        <v>359</v>
      </c>
      <c r="B383" s="165">
        <v>42563</v>
      </c>
      <c r="C383" s="196" t="s">
        <v>398</v>
      </c>
      <c r="D383" s="196" t="s">
        <v>399</v>
      </c>
      <c r="E383" s="183">
        <v>220</v>
      </c>
    </row>
    <row r="384" spans="1:5" x14ac:dyDescent="0.25">
      <c r="A384" s="159">
        <f t="shared" si="5"/>
        <v>360</v>
      </c>
      <c r="B384" s="165">
        <v>42564</v>
      </c>
      <c r="C384" s="196" t="s">
        <v>400</v>
      </c>
      <c r="D384" s="196" t="s">
        <v>223</v>
      </c>
      <c r="E384" s="198">
        <v>317.22000000000003</v>
      </c>
    </row>
    <row r="385" spans="1:5" x14ac:dyDescent="0.25">
      <c r="A385" s="159">
        <f t="shared" si="5"/>
        <v>361</v>
      </c>
      <c r="B385" s="165">
        <v>42566</v>
      </c>
      <c r="C385" s="196" t="s">
        <v>401</v>
      </c>
      <c r="D385" s="196" t="s">
        <v>402</v>
      </c>
      <c r="E385" s="198">
        <v>2100.0700000000002</v>
      </c>
    </row>
    <row r="386" spans="1:5" x14ac:dyDescent="0.25">
      <c r="A386" s="159">
        <f t="shared" si="5"/>
        <v>362</v>
      </c>
      <c r="B386" s="165">
        <v>42570</v>
      </c>
      <c r="C386" s="196" t="s">
        <v>43</v>
      </c>
      <c r="D386" s="196" t="s">
        <v>403</v>
      </c>
      <c r="E386" s="198">
        <v>1633.1</v>
      </c>
    </row>
    <row r="387" spans="1:5" x14ac:dyDescent="0.25">
      <c r="A387" s="159">
        <f t="shared" si="5"/>
        <v>363</v>
      </c>
      <c r="B387" s="165">
        <v>42570</v>
      </c>
      <c r="C387" s="196" t="s">
        <v>59</v>
      </c>
      <c r="D387" s="196" t="s">
        <v>404</v>
      </c>
      <c r="E387" s="183">
        <v>122.45</v>
      </c>
    </row>
    <row r="388" spans="1:5" x14ac:dyDescent="0.25">
      <c r="A388" s="159">
        <f t="shared" si="5"/>
        <v>364</v>
      </c>
      <c r="B388" s="165">
        <v>42570</v>
      </c>
      <c r="C388" s="196" t="s">
        <v>59</v>
      </c>
      <c r="D388" s="196" t="s">
        <v>405</v>
      </c>
      <c r="E388" s="198">
        <v>4937.8599999999997</v>
      </c>
    </row>
    <row r="389" spans="1:5" x14ac:dyDescent="0.25">
      <c r="A389" s="159">
        <f t="shared" si="5"/>
        <v>365</v>
      </c>
      <c r="B389" s="165">
        <v>42570</v>
      </c>
      <c r="C389" s="168" t="s">
        <v>61</v>
      </c>
      <c r="D389" s="168" t="s">
        <v>406</v>
      </c>
      <c r="E389" s="199">
        <v>528.25</v>
      </c>
    </row>
    <row r="390" spans="1:5" x14ac:dyDescent="0.25">
      <c r="A390" s="159">
        <f t="shared" si="5"/>
        <v>366</v>
      </c>
      <c r="B390" s="165">
        <v>42570</v>
      </c>
      <c r="C390" s="168" t="s">
        <v>61</v>
      </c>
      <c r="D390" s="168" t="s">
        <v>407</v>
      </c>
      <c r="E390" s="199">
        <v>509.5</v>
      </c>
    </row>
    <row r="391" spans="1:5" x14ac:dyDescent="0.25">
      <c r="A391" s="159">
        <f t="shared" si="5"/>
        <v>367</v>
      </c>
      <c r="B391" s="165">
        <v>42570</v>
      </c>
      <c r="C391" s="168" t="s">
        <v>408</v>
      </c>
      <c r="D391" s="168" t="s">
        <v>409</v>
      </c>
      <c r="E391" s="198">
        <v>794.29</v>
      </c>
    </row>
    <row r="392" spans="1:5" x14ac:dyDescent="0.25">
      <c r="A392" s="159">
        <f t="shared" si="5"/>
        <v>368</v>
      </c>
      <c r="B392" s="165">
        <v>42571</v>
      </c>
      <c r="C392" s="168" t="s">
        <v>410</v>
      </c>
      <c r="D392" s="168" t="s">
        <v>411</v>
      </c>
      <c r="E392" s="198">
        <v>130</v>
      </c>
    </row>
    <row r="393" spans="1:5" x14ac:dyDescent="0.25">
      <c r="A393" s="159">
        <f t="shared" si="5"/>
        <v>369</v>
      </c>
      <c r="B393" s="165">
        <v>42571</v>
      </c>
      <c r="C393" s="168" t="s">
        <v>410</v>
      </c>
      <c r="D393" s="168" t="s">
        <v>411</v>
      </c>
      <c r="E393" s="198">
        <v>129</v>
      </c>
    </row>
    <row r="394" spans="1:5" x14ac:dyDescent="0.25">
      <c r="A394" s="159">
        <f t="shared" si="5"/>
        <v>370</v>
      </c>
      <c r="B394" s="165">
        <v>42571</v>
      </c>
      <c r="C394" s="168" t="s">
        <v>410</v>
      </c>
      <c r="D394" s="168" t="s">
        <v>411</v>
      </c>
      <c r="E394" s="198">
        <v>600</v>
      </c>
    </row>
    <row r="395" spans="1:5" x14ac:dyDescent="0.25">
      <c r="A395" s="159">
        <f t="shared" si="5"/>
        <v>371</v>
      </c>
      <c r="B395" s="200">
        <v>42573</v>
      </c>
      <c r="C395" s="187" t="s">
        <v>412</v>
      </c>
      <c r="D395" s="187" t="s">
        <v>413</v>
      </c>
      <c r="E395" s="199">
        <v>89.1</v>
      </c>
    </row>
    <row r="396" spans="1:5" x14ac:dyDescent="0.25">
      <c r="A396" s="159">
        <f t="shared" si="5"/>
        <v>372</v>
      </c>
      <c r="B396" s="165">
        <v>42573</v>
      </c>
      <c r="C396" s="168" t="s">
        <v>56</v>
      </c>
      <c r="D396" s="168" t="s">
        <v>414</v>
      </c>
      <c r="E396" s="199">
        <v>223.15</v>
      </c>
    </row>
    <row r="397" spans="1:5" x14ac:dyDescent="0.25">
      <c r="A397" s="159">
        <f t="shared" si="5"/>
        <v>373</v>
      </c>
      <c r="B397" s="165">
        <v>42573</v>
      </c>
      <c r="C397" s="168" t="s">
        <v>415</v>
      </c>
      <c r="D397" s="168" t="s">
        <v>416</v>
      </c>
      <c r="E397" s="197">
        <v>95.88</v>
      </c>
    </row>
    <row r="398" spans="1:5" x14ac:dyDescent="0.25">
      <c r="A398" s="159">
        <f t="shared" si="5"/>
        <v>374</v>
      </c>
      <c r="B398" s="165">
        <v>42573</v>
      </c>
      <c r="C398" s="168" t="s">
        <v>415</v>
      </c>
      <c r="D398" s="168" t="s">
        <v>417</v>
      </c>
      <c r="E398" s="197">
        <v>95.88</v>
      </c>
    </row>
    <row r="399" spans="1:5" x14ac:dyDescent="0.25">
      <c r="A399" s="159">
        <f t="shared" si="5"/>
        <v>375</v>
      </c>
      <c r="B399" s="165">
        <v>42573</v>
      </c>
      <c r="C399" s="168" t="s">
        <v>415</v>
      </c>
      <c r="D399" s="168" t="s">
        <v>418</v>
      </c>
      <c r="E399" s="197">
        <v>95.88</v>
      </c>
    </row>
    <row r="400" spans="1:5" x14ac:dyDescent="0.25">
      <c r="A400" s="159">
        <f t="shared" si="5"/>
        <v>376</v>
      </c>
      <c r="B400" s="165">
        <v>42573</v>
      </c>
      <c r="C400" s="168" t="s">
        <v>415</v>
      </c>
      <c r="D400" s="168" t="s">
        <v>419</v>
      </c>
      <c r="E400" s="197">
        <v>95.88</v>
      </c>
    </row>
    <row r="401" spans="1:5" x14ac:dyDescent="0.25">
      <c r="A401" s="159">
        <f t="shared" si="5"/>
        <v>377</v>
      </c>
      <c r="B401" s="165">
        <v>42573</v>
      </c>
      <c r="C401" s="168" t="s">
        <v>415</v>
      </c>
      <c r="D401" s="168" t="s">
        <v>420</v>
      </c>
      <c r="E401" s="197">
        <v>95.88</v>
      </c>
    </row>
    <row r="402" spans="1:5" x14ac:dyDescent="0.25">
      <c r="A402" s="159">
        <f t="shared" si="5"/>
        <v>378</v>
      </c>
      <c r="B402" s="165">
        <v>42573</v>
      </c>
      <c r="C402" s="168" t="s">
        <v>415</v>
      </c>
      <c r="D402" s="168" t="s">
        <v>421</v>
      </c>
      <c r="E402" s="197">
        <v>95.88</v>
      </c>
    </row>
    <row r="403" spans="1:5" x14ac:dyDescent="0.25">
      <c r="A403" s="159">
        <f t="shared" si="5"/>
        <v>379</v>
      </c>
      <c r="B403" s="165">
        <v>42576</v>
      </c>
      <c r="C403" s="168" t="s">
        <v>422</v>
      </c>
      <c r="D403" s="168" t="s">
        <v>423</v>
      </c>
      <c r="E403" s="183">
        <v>2978</v>
      </c>
    </row>
    <row r="404" spans="1:5" x14ac:dyDescent="0.25">
      <c r="A404" s="159">
        <f t="shared" si="5"/>
        <v>380</v>
      </c>
      <c r="B404" s="165">
        <v>42576</v>
      </c>
      <c r="C404" s="168" t="s">
        <v>424</v>
      </c>
      <c r="D404" s="168" t="s">
        <v>425</v>
      </c>
      <c r="E404" s="197">
        <v>129.03</v>
      </c>
    </row>
    <row r="405" spans="1:5" x14ac:dyDescent="0.25">
      <c r="A405" s="159">
        <f t="shared" si="5"/>
        <v>381</v>
      </c>
      <c r="B405" s="165">
        <v>42576</v>
      </c>
      <c r="C405" s="168" t="s">
        <v>75</v>
      </c>
      <c r="D405" s="168" t="s">
        <v>426</v>
      </c>
      <c r="E405" s="197">
        <v>486.52</v>
      </c>
    </row>
    <row r="406" spans="1:5" x14ac:dyDescent="0.25">
      <c r="A406" s="159">
        <f t="shared" si="5"/>
        <v>382</v>
      </c>
      <c r="B406" s="165">
        <v>42576</v>
      </c>
      <c r="C406" s="168" t="s">
        <v>410</v>
      </c>
      <c r="D406" s="168" t="s">
        <v>427</v>
      </c>
      <c r="E406" s="197">
        <v>400</v>
      </c>
    </row>
    <row r="407" spans="1:5" x14ac:dyDescent="0.25">
      <c r="A407" s="159">
        <f t="shared" si="5"/>
        <v>383</v>
      </c>
      <c r="B407" s="165">
        <v>42577</v>
      </c>
      <c r="C407" s="168" t="s">
        <v>428</v>
      </c>
      <c r="D407" s="168" t="s">
        <v>429</v>
      </c>
      <c r="E407" s="197">
        <v>2199.77</v>
      </c>
    </row>
    <row r="408" spans="1:5" x14ac:dyDescent="0.25">
      <c r="A408" s="159">
        <f t="shared" si="5"/>
        <v>384</v>
      </c>
      <c r="B408" s="165">
        <v>42577</v>
      </c>
      <c r="C408" s="201" t="s">
        <v>428</v>
      </c>
      <c r="D408" s="168" t="s">
        <v>430</v>
      </c>
      <c r="E408" s="197">
        <v>11300</v>
      </c>
    </row>
    <row r="409" spans="1:5" x14ac:dyDescent="0.25">
      <c r="A409" s="159">
        <f t="shared" si="5"/>
        <v>385</v>
      </c>
      <c r="B409" s="165">
        <v>42577</v>
      </c>
      <c r="C409" s="168" t="s">
        <v>428</v>
      </c>
      <c r="D409" s="168" t="s">
        <v>431</v>
      </c>
      <c r="E409" s="197">
        <v>797.71</v>
      </c>
    </row>
    <row r="410" spans="1:5" x14ac:dyDescent="0.25">
      <c r="A410" s="159">
        <f t="shared" si="5"/>
        <v>386</v>
      </c>
      <c r="B410" s="165">
        <v>42580</v>
      </c>
      <c r="C410" s="168" t="s">
        <v>372</v>
      </c>
      <c r="D410" s="182" t="s">
        <v>137</v>
      </c>
      <c r="E410" s="197">
        <v>2153</v>
      </c>
    </row>
    <row r="411" spans="1:5" x14ac:dyDescent="0.25">
      <c r="A411" s="159">
        <f t="shared" ref="A411:A474" si="6">SUM(A410+1)</f>
        <v>387</v>
      </c>
      <c r="B411" s="165">
        <v>42580</v>
      </c>
      <c r="C411" s="168" t="s">
        <v>337</v>
      </c>
      <c r="D411" s="168" t="s">
        <v>137</v>
      </c>
      <c r="E411" s="197">
        <v>1268</v>
      </c>
    </row>
    <row r="412" spans="1:5" x14ac:dyDescent="0.25">
      <c r="A412" s="159">
        <f t="shared" si="6"/>
        <v>388</v>
      </c>
      <c r="B412" s="165">
        <v>42580</v>
      </c>
      <c r="C412" s="168" t="s">
        <v>432</v>
      </c>
      <c r="D412" s="182" t="s">
        <v>137</v>
      </c>
      <c r="E412" s="197">
        <v>1268</v>
      </c>
    </row>
    <row r="413" spans="1:5" x14ac:dyDescent="0.25">
      <c r="A413" s="159">
        <f t="shared" si="6"/>
        <v>389</v>
      </c>
      <c r="B413" s="165">
        <v>42580</v>
      </c>
      <c r="C413" s="168" t="s">
        <v>213</v>
      </c>
      <c r="D413" s="226" t="s">
        <v>137</v>
      </c>
      <c r="E413" s="197">
        <v>2438</v>
      </c>
    </row>
    <row r="414" spans="1:5" x14ac:dyDescent="0.25">
      <c r="A414" s="159">
        <f t="shared" si="6"/>
        <v>390</v>
      </c>
      <c r="B414" s="165">
        <v>42580</v>
      </c>
      <c r="C414" s="168" t="s">
        <v>216</v>
      </c>
      <c r="D414" s="168" t="s">
        <v>137</v>
      </c>
      <c r="E414" s="197">
        <v>1283</v>
      </c>
    </row>
    <row r="415" spans="1:5" x14ac:dyDescent="0.25">
      <c r="A415" s="159">
        <f t="shared" si="6"/>
        <v>391</v>
      </c>
      <c r="B415" s="165">
        <v>42580</v>
      </c>
      <c r="C415" s="168" t="s">
        <v>373</v>
      </c>
      <c r="D415" s="168" t="s">
        <v>137</v>
      </c>
      <c r="E415" s="197">
        <v>1599</v>
      </c>
    </row>
    <row r="416" spans="1:5" x14ac:dyDescent="0.25">
      <c r="A416" s="159">
        <f t="shared" si="6"/>
        <v>392</v>
      </c>
      <c r="B416" s="165">
        <v>42580</v>
      </c>
      <c r="C416" s="168" t="s">
        <v>210</v>
      </c>
      <c r="D416" s="168" t="s">
        <v>137</v>
      </c>
      <c r="E416" s="197">
        <v>180</v>
      </c>
    </row>
    <row r="417" spans="1:5" x14ac:dyDescent="0.25">
      <c r="A417" s="159">
        <f t="shared" si="6"/>
        <v>393</v>
      </c>
      <c r="B417" s="165">
        <v>42580</v>
      </c>
      <c r="C417" s="168" t="s">
        <v>219</v>
      </c>
      <c r="D417" s="168" t="s">
        <v>137</v>
      </c>
      <c r="E417" s="197">
        <v>1642</v>
      </c>
    </row>
    <row r="418" spans="1:5" x14ac:dyDescent="0.25">
      <c r="A418" s="159">
        <f t="shared" si="6"/>
        <v>394</v>
      </c>
      <c r="B418" s="165">
        <v>42580</v>
      </c>
      <c r="C418" s="168" t="s">
        <v>336</v>
      </c>
      <c r="D418" s="168" t="s">
        <v>137</v>
      </c>
      <c r="E418" s="197">
        <v>1644</v>
      </c>
    </row>
    <row r="419" spans="1:5" x14ac:dyDescent="0.25">
      <c r="A419" s="159">
        <f t="shared" si="6"/>
        <v>395</v>
      </c>
      <c r="B419" s="165">
        <v>42580</v>
      </c>
      <c r="C419" s="168" t="s">
        <v>215</v>
      </c>
      <c r="D419" s="168" t="s">
        <v>137</v>
      </c>
      <c r="E419" s="197">
        <v>1581</v>
      </c>
    </row>
    <row r="420" spans="1:5" x14ac:dyDescent="0.25">
      <c r="A420" s="159">
        <f t="shared" si="6"/>
        <v>396</v>
      </c>
      <c r="B420" s="165">
        <v>42580</v>
      </c>
      <c r="C420" s="168" t="s">
        <v>392</v>
      </c>
      <c r="D420" s="168" t="s">
        <v>137</v>
      </c>
      <c r="E420" s="197">
        <v>1283</v>
      </c>
    </row>
    <row r="421" spans="1:5" x14ac:dyDescent="0.25">
      <c r="A421" s="159">
        <f t="shared" si="6"/>
        <v>397</v>
      </c>
      <c r="B421" s="165">
        <v>42580</v>
      </c>
      <c r="C421" s="168" t="s">
        <v>214</v>
      </c>
      <c r="D421" s="168" t="s">
        <v>137</v>
      </c>
      <c r="E421" s="197">
        <v>2155</v>
      </c>
    </row>
    <row r="422" spans="1:5" x14ac:dyDescent="0.25">
      <c r="A422" s="159">
        <f t="shared" si="6"/>
        <v>398</v>
      </c>
      <c r="B422" s="165">
        <v>42580</v>
      </c>
      <c r="C422" s="168" t="s">
        <v>375</v>
      </c>
      <c r="D422" s="168" t="s">
        <v>137</v>
      </c>
      <c r="E422" s="197">
        <v>1283</v>
      </c>
    </row>
    <row r="423" spans="1:5" x14ac:dyDescent="0.25">
      <c r="A423" s="159">
        <f t="shared" si="6"/>
        <v>399</v>
      </c>
      <c r="B423" s="165">
        <v>42580</v>
      </c>
      <c r="C423" s="168" t="s">
        <v>211</v>
      </c>
      <c r="D423" s="168" t="s">
        <v>137</v>
      </c>
      <c r="E423" s="197">
        <v>1998</v>
      </c>
    </row>
    <row r="424" spans="1:5" x14ac:dyDescent="0.25">
      <c r="A424" s="159">
        <f t="shared" si="6"/>
        <v>400</v>
      </c>
      <c r="B424" s="165">
        <v>42580</v>
      </c>
      <c r="C424" s="168" t="s">
        <v>25</v>
      </c>
      <c r="D424" s="168" t="s">
        <v>137</v>
      </c>
      <c r="E424" s="197">
        <v>3665</v>
      </c>
    </row>
    <row r="425" spans="1:5" x14ac:dyDescent="0.25">
      <c r="A425" s="159">
        <f t="shared" si="6"/>
        <v>401</v>
      </c>
      <c r="B425" s="165">
        <v>42580</v>
      </c>
      <c r="C425" s="168" t="s">
        <v>231</v>
      </c>
      <c r="D425" s="168" t="s">
        <v>137</v>
      </c>
      <c r="E425" s="197">
        <v>1283</v>
      </c>
    </row>
    <row r="426" spans="1:5" x14ac:dyDescent="0.25">
      <c r="A426" s="159">
        <f t="shared" si="6"/>
        <v>402</v>
      </c>
      <c r="B426" s="165">
        <v>42580</v>
      </c>
      <c r="C426" s="201" t="s">
        <v>70</v>
      </c>
      <c r="D426" s="168" t="s">
        <v>137</v>
      </c>
      <c r="E426" s="197">
        <v>2155</v>
      </c>
    </row>
    <row r="427" spans="1:5" x14ac:dyDescent="0.25">
      <c r="A427" s="159">
        <f t="shared" si="6"/>
        <v>403</v>
      </c>
      <c r="B427" s="165">
        <v>42580</v>
      </c>
      <c r="C427" s="168" t="s">
        <v>433</v>
      </c>
      <c r="D427" s="168" t="s">
        <v>434</v>
      </c>
      <c r="E427" s="198">
        <v>1320</v>
      </c>
    </row>
    <row r="428" spans="1:5" x14ac:dyDescent="0.25">
      <c r="A428" s="159">
        <f t="shared" si="6"/>
        <v>404</v>
      </c>
      <c r="B428" s="165">
        <v>42580</v>
      </c>
      <c r="C428" s="168" t="s">
        <v>224</v>
      </c>
      <c r="D428" s="168" t="s">
        <v>434</v>
      </c>
      <c r="E428" s="198">
        <v>2916</v>
      </c>
    </row>
    <row r="429" spans="1:5" x14ac:dyDescent="0.25">
      <c r="A429" s="159">
        <f t="shared" si="6"/>
        <v>405</v>
      </c>
      <c r="B429" s="165">
        <v>42580</v>
      </c>
      <c r="C429" s="168" t="s">
        <v>435</v>
      </c>
      <c r="D429" s="168" t="s">
        <v>434</v>
      </c>
      <c r="E429" s="198">
        <v>308.76</v>
      </c>
    </row>
    <row r="430" spans="1:5" x14ac:dyDescent="0.25">
      <c r="A430" s="159">
        <f t="shared" si="6"/>
        <v>406</v>
      </c>
      <c r="B430" s="165">
        <v>42580</v>
      </c>
      <c r="C430" s="168" t="s">
        <v>436</v>
      </c>
      <c r="D430" s="168" t="s">
        <v>434</v>
      </c>
      <c r="E430" s="198">
        <v>6908.22</v>
      </c>
    </row>
    <row r="431" spans="1:5" x14ac:dyDescent="0.25">
      <c r="A431" s="159">
        <f t="shared" si="6"/>
        <v>407</v>
      </c>
      <c r="B431" s="165">
        <v>42580</v>
      </c>
      <c r="C431" s="168" t="s">
        <v>437</v>
      </c>
      <c r="D431" s="168" t="s">
        <v>434</v>
      </c>
      <c r="E431" s="198">
        <v>265.08</v>
      </c>
    </row>
    <row r="432" spans="1:5" x14ac:dyDescent="0.25">
      <c r="A432" s="159">
        <f t="shared" si="6"/>
        <v>408</v>
      </c>
      <c r="B432" s="165">
        <v>42580</v>
      </c>
      <c r="C432" s="201" t="s">
        <v>129</v>
      </c>
      <c r="D432" s="168" t="s">
        <v>434</v>
      </c>
      <c r="E432" s="197">
        <v>4097.32</v>
      </c>
    </row>
    <row r="433" spans="1:5" x14ac:dyDescent="0.25">
      <c r="A433" s="159">
        <f t="shared" si="6"/>
        <v>409</v>
      </c>
      <c r="B433" s="165">
        <v>42580</v>
      </c>
      <c r="C433" s="163" t="s">
        <v>438</v>
      </c>
      <c r="D433" s="163" t="s">
        <v>439</v>
      </c>
      <c r="E433" s="197">
        <v>335.88</v>
      </c>
    </row>
    <row r="434" spans="1:5" x14ac:dyDescent="0.25">
      <c r="A434" s="159">
        <f t="shared" si="6"/>
        <v>410</v>
      </c>
      <c r="B434" s="162">
        <v>42585</v>
      </c>
      <c r="C434" s="163" t="s">
        <v>438</v>
      </c>
      <c r="D434" s="163" t="s">
        <v>440</v>
      </c>
      <c r="E434" s="202">
        <v>224.84</v>
      </c>
    </row>
    <row r="435" spans="1:5" x14ac:dyDescent="0.25">
      <c r="A435" s="159">
        <f t="shared" si="6"/>
        <v>411</v>
      </c>
      <c r="B435" s="162">
        <v>42585</v>
      </c>
      <c r="C435" s="163" t="s">
        <v>441</v>
      </c>
      <c r="D435" s="163" t="s">
        <v>442</v>
      </c>
      <c r="E435" s="202">
        <v>283.25</v>
      </c>
    </row>
    <row r="436" spans="1:5" x14ac:dyDescent="0.25">
      <c r="A436" s="159">
        <f t="shared" si="6"/>
        <v>412</v>
      </c>
      <c r="B436" s="165">
        <v>42590</v>
      </c>
      <c r="C436" s="201" t="s">
        <v>443</v>
      </c>
      <c r="D436" s="168" t="s">
        <v>444</v>
      </c>
      <c r="E436" s="167">
        <v>2000</v>
      </c>
    </row>
    <row r="437" spans="1:5" x14ac:dyDescent="0.25">
      <c r="A437" s="159">
        <f t="shared" si="6"/>
        <v>413</v>
      </c>
      <c r="B437" s="165">
        <v>42598</v>
      </c>
      <c r="C437" s="201" t="s">
        <v>443</v>
      </c>
      <c r="D437" s="168" t="s">
        <v>445</v>
      </c>
      <c r="E437" s="203">
        <v>758.85</v>
      </c>
    </row>
    <row r="438" spans="1:5" x14ac:dyDescent="0.25">
      <c r="A438" s="159">
        <f t="shared" si="6"/>
        <v>414</v>
      </c>
      <c r="B438" s="165">
        <v>42598</v>
      </c>
      <c r="C438" s="201" t="s">
        <v>443</v>
      </c>
      <c r="D438" s="168" t="s">
        <v>446</v>
      </c>
      <c r="E438" s="204">
        <v>1204.07</v>
      </c>
    </row>
    <row r="439" spans="1:5" x14ac:dyDescent="0.25">
      <c r="A439" s="159">
        <f t="shared" si="6"/>
        <v>415</v>
      </c>
      <c r="B439" s="165">
        <v>42600</v>
      </c>
      <c r="C439" s="168" t="s">
        <v>441</v>
      </c>
      <c r="D439" s="168" t="s">
        <v>447</v>
      </c>
      <c r="E439" s="205">
        <v>2734.85</v>
      </c>
    </row>
    <row r="440" spans="1:5" x14ac:dyDescent="0.25">
      <c r="A440" s="159">
        <f t="shared" si="6"/>
        <v>416</v>
      </c>
      <c r="B440" s="165">
        <v>42601</v>
      </c>
      <c r="C440" s="168" t="s">
        <v>448</v>
      </c>
      <c r="D440" s="168" t="s">
        <v>449</v>
      </c>
      <c r="E440" s="166">
        <v>6284.04</v>
      </c>
    </row>
    <row r="441" spans="1:5" x14ac:dyDescent="0.25">
      <c r="A441" s="159">
        <f t="shared" si="6"/>
        <v>417</v>
      </c>
      <c r="B441" s="165">
        <v>42601</v>
      </c>
      <c r="C441" s="168" t="s">
        <v>61</v>
      </c>
      <c r="D441" s="168" t="s">
        <v>450</v>
      </c>
      <c r="E441" s="167">
        <v>616.72</v>
      </c>
    </row>
    <row r="442" spans="1:5" x14ac:dyDescent="0.25">
      <c r="A442" s="159">
        <f t="shared" si="6"/>
        <v>418</v>
      </c>
      <c r="B442" s="165">
        <v>42601</v>
      </c>
      <c r="C442" s="168" t="s">
        <v>441</v>
      </c>
      <c r="D442" s="168" t="s">
        <v>451</v>
      </c>
      <c r="E442" s="169">
        <v>1162.6600000000001</v>
      </c>
    </row>
    <row r="443" spans="1:5" x14ac:dyDescent="0.25">
      <c r="A443" s="159">
        <f t="shared" si="6"/>
        <v>419</v>
      </c>
      <c r="B443" s="165">
        <v>42601</v>
      </c>
      <c r="C443" s="168" t="s">
        <v>448</v>
      </c>
      <c r="D443" s="168" t="s">
        <v>452</v>
      </c>
      <c r="E443" s="169">
        <v>119.25</v>
      </c>
    </row>
    <row r="444" spans="1:5" x14ac:dyDescent="0.25">
      <c r="A444" s="159">
        <f t="shared" si="6"/>
        <v>420</v>
      </c>
      <c r="B444" s="165">
        <v>42601</v>
      </c>
      <c r="C444" s="168" t="s">
        <v>61</v>
      </c>
      <c r="D444" s="168" t="s">
        <v>125</v>
      </c>
      <c r="E444" s="169">
        <v>1113.79</v>
      </c>
    </row>
    <row r="445" spans="1:5" x14ac:dyDescent="0.25">
      <c r="A445" s="159">
        <f t="shared" si="6"/>
        <v>421</v>
      </c>
      <c r="B445" s="165">
        <v>42601</v>
      </c>
      <c r="C445" s="168" t="s">
        <v>77</v>
      </c>
      <c r="D445" s="168" t="s">
        <v>453</v>
      </c>
      <c r="E445" s="169">
        <v>32.979999999999997</v>
      </c>
    </row>
    <row r="446" spans="1:5" x14ac:dyDescent="0.25">
      <c r="A446" s="159">
        <f t="shared" si="6"/>
        <v>422</v>
      </c>
      <c r="B446" s="165">
        <v>42601</v>
      </c>
      <c r="C446" s="168" t="s">
        <v>454</v>
      </c>
      <c r="D446" s="168" t="s">
        <v>455</v>
      </c>
      <c r="E446" s="166">
        <v>968.42</v>
      </c>
    </row>
    <row r="447" spans="1:5" x14ac:dyDescent="0.25">
      <c r="A447" s="159">
        <f t="shared" si="6"/>
        <v>423</v>
      </c>
      <c r="B447" s="165">
        <v>42601</v>
      </c>
      <c r="C447" s="168" t="s">
        <v>456</v>
      </c>
      <c r="D447" s="168" t="s">
        <v>457</v>
      </c>
      <c r="E447" s="166">
        <v>383.75</v>
      </c>
    </row>
    <row r="448" spans="1:5" x14ac:dyDescent="0.25">
      <c r="A448" s="159">
        <f t="shared" si="6"/>
        <v>424</v>
      </c>
      <c r="B448" s="165">
        <v>42601</v>
      </c>
      <c r="C448" s="168" t="s">
        <v>458</v>
      </c>
      <c r="D448" s="168" t="s">
        <v>459</v>
      </c>
      <c r="E448" s="169">
        <v>765</v>
      </c>
    </row>
    <row r="449" spans="1:5" x14ac:dyDescent="0.25">
      <c r="A449" s="159">
        <f t="shared" si="6"/>
        <v>425</v>
      </c>
      <c r="B449" s="165">
        <v>42608</v>
      </c>
      <c r="C449" s="168" t="s">
        <v>48</v>
      </c>
      <c r="D449" s="168" t="s">
        <v>460</v>
      </c>
      <c r="E449" s="169">
        <v>55.59</v>
      </c>
    </row>
    <row r="450" spans="1:5" x14ac:dyDescent="0.25">
      <c r="A450" s="159">
        <f t="shared" si="6"/>
        <v>426</v>
      </c>
      <c r="B450" s="165">
        <v>42608</v>
      </c>
      <c r="C450" s="168" t="s">
        <v>461</v>
      </c>
      <c r="D450" s="182" t="s">
        <v>462</v>
      </c>
      <c r="E450" s="206">
        <v>415.31</v>
      </c>
    </row>
    <row r="451" spans="1:5" x14ac:dyDescent="0.25">
      <c r="A451" s="159">
        <f t="shared" si="6"/>
        <v>427</v>
      </c>
      <c r="B451" s="165">
        <v>42608</v>
      </c>
      <c r="C451" s="168" t="s">
        <v>463</v>
      </c>
      <c r="D451" s="182" t="s">
        <v>464</v>
      </c>
      <c r="E451" s="206">
        <v>394</v>
      </c>
    </row>
    <row r="452" spans="1:5" x14ac:dyDescent="0.25">
      <c r="A452" s="159">
        <f t="shared" si="6"/>
        <v>428</v>
      </c>
      <c r="B452" s="165">
        <v>42608</v>
      </c>
      <c r="C452" s="168" t="s">
        <v>424</v>
      </c>
      <c r="D452" s="182" t="s">
        <v>465</v>
      </c>
      <c r="E452" s="206">
        <v>124.25</v>
      </c>
    </row>
    <row r="453" spans="1:5" x14ac:dyDescent="0.25">
      <c r="A453" s="159">
        <f t="shared" si="6"/>
        <v>429</v>
      </c>
      <c r="B453" s="200">
        <v>42608</v>
      </c>
      <c r="C453" s="187" t="s">
        <v>466</v>
      </c>
      <c r="D453" s="187" t="s">
        <v>467</v>
      </c>
      <c r="E453" s="169">
        <v>328.63</v>
      </c>
    </row>
    <row r="454" spans="1:5" x14ac:dyDescent="0.25">
      <c r="A454" s="159">
        <f t="shared" si="6"/>
        <v>430</v>
      </c>
      <c r="B454" s="165">
        <v>42608</v>
      </c>
      <c r="C454" s="168" t="s">
        <v>468</v>
      </c>
      <c r="D454" s="168" t="s">
        <v>469</v>
      </c>
      <c r="E454" s="169">
        <v>89.9</v>
      </c>
    </row>
    <row r="455" spans="1:5" x14ac:dyDescent="0.25">
      <c r="A455" s="159">
        <f t="shared" si="6"/>
        <v>431</v>
      </c>
      <c r="B455" s="165">
        <v>42608</v>
      </c>
      <c r="C455" s="168" t="s">
        <v>441</v>
      </c>
      <c r="D455" s="168" t="s">
        <v>470</v>
      </c>
      <c r="E455" s="169">
        <v>574.37</v>
      </c>
    </row>
    <row r="456" spans="1:5" x14ac:dyDescent="0.25">
      <c r="A456" s="159">
        <f t="shared" si="6"/>
        <v>432</v>
      </c>
      <c r="B456" s="165">
        <v>42608</v>
      </c>
      <c r="C456" s="168" t="s">
        <v>471</v>
      </c>
      <c r="D456" s="168" t="s">
        <v>472</v>
      </c>
      <c r="E456" s="169">
        <v>313.8</v>
      </c>
    </row>
    <row r="457" spans="1:5" x14ac:dyDescent="0.25">
      <c r="A457" s="159">
        <f t="shared" si="6"/>
        <v>433</v>
      </c>
      <c r="B457" s="165">
        <v>42611</v>
      </c>
      <c r="C457" s="168" t="s">
        <v>473</v>
      </c>
      <c r="D457" s="168" t="s">
        <v>474</v>
      </c>
      <c r="E457" s="206">
        <v>280</v>
      </c>
    </row>
    <row r="458" spans="1:5" x14ac:dyDescent="0.25">
      <c r="A458" s="159">
        <f t="shared" si="6"/>
        <v>434</v>
      </c>
      <c r="B458" s="165">
        <v>42612</v>
      </c>
      <c r="C458" s="168" t="s">
        <v>475</v>
      </c>
      <c r="D458" s="168" t="s">
        <v>476</v>
      </c>
      <c r="E458" s="206">
        <v>138</v>
      </c>
    </row>
    <row r="459" spans="1:5" x14ac:dyDescent="0.25">
      <c r="A459" s="159">
        <f t="shared" si="6"/>
        <v>435</v>
      </c>
      <c r="B459" s="165">
        <v>42613</v>
      </c>
      <c r="C459" s="168" t="s">
        <v>372</v>
      </c>
      <c r="D459" s="182" t="s">
        <v>137</v>
      </c>
      <c r="E459" s="206">
        <v>2464</v>
      </c>
    </row>
    <row r="460" spans="1:5" x14ac:dyDescent="0.25">
      <c r="A460" s="159">
        <f t="shared" si="6"/>
        <v>436</v>
      </c>
      <c r="B460" s="165">
        <v>42613</v>
      </c>
      <c r="C460" s="168" t="s">
        <v>337</v>
      </c>
      <c r="D460" s="168" t="s">
        <v>137</v>
      </c>
      <c r="E460" s="206">
        <v>1444</v>
      </c>
    </row>
    <row r="461" spans="1:5" x14ac:dyDescent="0.25">
      <c r="A461" s="159">
        <f t="shared" si="6"/>
        <v>437</v>
      </c>
      <c r="B461" s="165">
        <v>42613</v>
      </c>
      <c r="C461" s="168" t="s">
        <v>432</v>
      </c>
      <c r="D461" s="182" t="s">
        <v>137</v>
      </c>
      <c r="E461" s="206">
        <v>1491</v>
      </c>
    </row>
    <row r="462" spans="1:5" x14ac:dyDescent="0.25">
      <c r="A462" s="159">
        <f t="shared" si="6"/>
        <v>438</v>
      </c>
      <c r="B462" s="165">
        <v>42613</v>
      </c>
      <c r="C462" s="168" t="s">
        <v>213</v>
      </c>
      <c r="D462" s="226" t="s">
        <v>137</v>
      </c>
      <c r="E462" s="206">
        <v>3048</v>
      </c>
    </row>
    <row r="463" spans="1:5" x14ac:dyDescent="0.25">
      <c r="A463" s="159">
        <f t="shared" si="6"/>
        <v>439</v>
      </c>
      <c r="B463" s="165">
        <v>42613</v>
      </c>
      <c r="C463" s="168" t="s">
        <v>216</v>
      </c>
      <c r="D463" s="168" t="s">
        <v>137</v>
      </c>
      <c r="E463" s="206">
        <v>1474</v>
      </c>
    </row>
    <row r="464" spans="1:5" x14ac:dyDescent="0.25">
      <c r="A464" s="159">
        <f t="shared" si="6"/>
        <v>440</v>
      </c>
      <c r="B464" s="165">
        <v>42613</v>
      </c>
      <c r="C464" s="168" t="s">
        <v>373</v>
      </c>
      <c r="D464" s="168" t="s">
        <v>137</v>
      </c>
      <c r="E464" s="206">
        <v>1823</v>
      </c>
    </row>
    <row r="465" spans="1:5" x14ac:dyDescent="0.25">
      <c r="A465" s="159">
        <f t="shared" si="6"/>
        <v>441</v>
      </c>
      <c r="B465" s="165">
        <v>42613</v>
      </c>
      <c r="C465" s="168" t="s">
        <v>219</v>
      </c>
      <c r="D465" s="168" t="s">
        <v>137</v>
      </c>
      <c r="E465" s="206">
        <v>1842</v>
      </c>
    </row>
    <row r="466" spans="1:5" x14ac:dyDescent="0.25">
      <c r="A466" s="159">
        <f t="shared" si="6"/>
        <v>442</v>
      </c>
      <c r="B466" s="165">
        <v>42613</v>
      </c>
      <c r="C466" s="168" t="s">
        <v>336</v>
      </c>
      <c r="D466" s="168" t="s">
        <v>137</v>
      </c>
      <c r="E466" s="206">
        <v>1922</v>
      </c>
    </row>
    <row r="467" spans="1:5" x14ac:dyDescent="0.25">
      <c r="A467" s="159">
        <f t="shared" si="6"/>
        <v>443</v>
      </c>
      <c r="B467" s="165">
        <v>42613</v>
      </c>
      <c r="C467" s="168" t="s">
        <v>215</v>
      </c>
      <c r="D467" s="168" t="s">
        <v>137</v>
      </c>
      <c r="E467" s="206">
        <v>1804</v>
      </c>
    </row>
    <row r="468" spans="1:5" x14ac:dyDescent="0.25">
      <c r="A468" s="159">
        <f t="shared" si="6"/>
        <v>444</v>
      </c>
      <c r="B468" s="165">
        <v>42613</v>
      </c>
      <c r="C468" s="168" t="s">
        <v>392</v>
      </c>
      <c r="D468" s="168" t="s">
        <v>137</v>
      </c>
      <c r="E468" s="206">
        <v>1492</v>
      </c>
    </row>
    <row r="469" spans="1:5" x14ac:dyDescent="0.25">
      <c r="A469" s="159">
        <f t="shared" si="6"/>
        <v>445</v>
      </c>
      <c r="B469" s="165">
        <v>42613</v>
      </c>
      <c r="C469" s="168" t="s">
        <v>375</v>
      </c>
      <c r="D469" s="168" t="s">
        <v>137</v>
      </c>
      <c r="E469" s="206">
        <v>1507</v>
      </c>
    </row>
    <row r="470" spans="1:5" x14ac:dyDescent="0.25">
      <c r="A470" s="159">
        <f t="shared" si="6"/>
        <v>446</v>
      </c>
      <c r="B470" s="165">
        <v>42613</v>
      </c>
      <c r="C470" s="168" t="s">
        <v>25</v>
      </c>
      <c r="D470" s="168" t="s">
        <v>137</v>
      </c>
      <c r="E470" s="206">
        <v>4239</v>
      </c>
    </row>
    <row r="471" spans="1:5" x14ac:dyDescent="0.25">
      <c r="A471" s="159">
        <f t="shared" si="6"/>
        <v>447</v>
      </c>
      <c r="B471" s="165">
        <v>42613</v>
      </c>
      <c r="C471" s="168" t="s">
        <v>231</v>
      </c>
      <c r="D471" s="168" t="s">
        <v>137</v>
      </c>
      <c r="E471" s="206">
        <v>1508</v>
      </c>
    </row>
    <row r="472" spans="1:5" x14ac:dyDescent="0.25">
      <c r="A472" s="159">
        <f t="shared" si="6"/>
        <v>448</v>
      </c>
      <c r="B472" s="165">
        <v>42613</v>
      </c>
      <c r="C472" s="168" t="s">
        <v>218</v>
      </c>
      <c r="D472" s="168" t="s">
        <v>137</v>
      </c>
      <c r="E472" s="206">
        <v>1737</v>
      </c>
    </row>
    <row r="473" spans="1:5" x14ac:dyDescent="0.25">
      <c r="A473" s="159">
        <f t="shared" si="6"/>
        <v>449</v>
      </c>
      <c r="B473" s="165">
        <v>42613</v>
      </c>
      <c r="C473" s="168" t="s">
        <v>477</v>
      </c>
      <c r="D473" s="168" t="s">
        <v>137</v>
      </c>
      <c r="E473" s="167">
        <v>962</v>
      </c>
    </row>
    <row r="474" spans="1:5" x14ac:dyDescent="0.25">
      <c r="A474" s="159">
        <f t="shared" si="6"/>
        <v>450</v>
      </c>
      <c r="B474" s="165">
        <v>42613</v>
      </c>
      <c r="C474" s="168" t="s">
        <v>433</v>
      </c>
      <c r="D474" s="168" t="s">
        <v>434</v>
      </c>
      <c r="E474" s="169">
        <v>1080</v>
      </c>
    </row>
    <row r="475" spans="1:5" x14ac:dyDescent="0.25">
      <c r="A475" s="159">
        <f t="shared" ref="A475:A538" si="7">SUM(A474+1)</f>
        <v>451</v>
      </c>
      <c r="B475" s="165">
        <v>42613</v>
      </c>
      <c r="C475" s="168" t="s">
        <v>224</v>
      </c>
      <c r="D475" s="168" t="s">
        <v>434</v>
      </c>
      <c r="E475" s="169">
        <v>2646</v>
      </c>
    </row>
    <row r="476" spans="1:5" x14ac:dyDescent="0.25">
      <c r="A476" s="159">
        <f t="shared" si="7"/>
        <v>452</v>
      </c>
      <c r="B476" s="165">
        <v>42613</v>
      </c>
      <c r="C476" s="168" t="s">
        <v>435</v>
      </c>
      <c r="D476" s="168" t="s">
        <v>434</v>
      </c>
      <c r="E476" s="169">
        <v>198.49</v>
      </c>
    </row>
    <row r="477" spans="1:5" x14ac:dyDescent="0.25">
      <c r="A477" s="159">
        <f t="shared" si="7"/>
        <v>453</v>
      </c>
      <c r="B477" s="165">
        <v>42613</v>
      </c>
      <c r="C477" s="168" t="s">
        <v>436</v>
      </c>
      <c r="D477" s="168" t="s">
        <v>434</v>
      </c>
      <c r="E477" s="169">
        <v>5037.6899999999996</v>
      </c>
    </row>
    <row r="478" spans="1:5" x14ac:dyDescent="0.25">
      <c r="A478" s="159">
        <f t="shared" si="7"/>
        <v>454</v>
      </c>
      <c r="B478" s="165">
        <v>42613</v>
      </c>
      <c r="C478" s="168" t="s">
        <v>437</v>
      </c>
      <c r="D478" s="168" t="s">
        <v>434</v>
      </c>
      <c r="E478" s="169">
        <v>278.10000000000002</v>
      </c>
    </row>
    <row r="479" spans="1:5" x14ac:dyDescent="0.25">
      <c r="A479" s="159">
        <f t="shared" si="7"/>
        <v>455</v>
      </c>
      <c r="B479" s="165">
        <v>42613</v>
      </c>
      <c r="C479" s="201" t="s">
        <v>129</v>
      </c>
      <c r="D479" s="168" t="s">
        <v>434</v>
      </c>
      <c r="E479" s="169">
        <v>4848.01</v>
      </c>
    </row>
    <row r="480" spans="1:5" x14ac:dyDescent="0.25">
      <c r="A480" s="159">
        <f t="shared" si="7"/>
        <v>456</v>
      </c>
      <c r="B480" s="243">
        <v>42619</v>
      </c>
      <c r="C480" s="227" t="s">
        <v>181</v>
      </c>
      <c r="D480" s="227" t="s">
        <v>478</v>
      </c>
      <c r="E480" s="207">
        <v>622</v>
      </c>
    </row>
    <row r="481" spans="1:5" x14ac:dyDescent="0.25">
      <c r="A481" s="159">
        <f t="shared" si="7"/>
        <v>457</v>
      </c>
      <c r="B481" s="243">
        <v>42619</v>
      </c>
      <c r="C481" s="227" t="s">
        <v>479</v>
      </c>
      <c r="D481" s="227" t="s">
        <v>480</v>
      </c>
      <c r="E481" s="207">
        <v>300</v>
      </c>
    </row>
    <row r="482" spans="1:5" ht="30" x14ac:dyDescent="0.25">
      <c r="A482" s="159">
        <f t="shared" si="7"/>
        <v>458</v>
      </c>
      <c r="B482" s="243">
        <v>42619</v>
      </c>
      <c r="C482" s="227" t="s">
        <v>481</v>
      </c>
      <c r="D482" s="227" t="s">
        <v>482</v>
      </c>
      <c r="E482" s="207">
        <v>56</v>
      </c>
    </row>
    <row r="483" spans="1:5" x14ac:dyDescent="0.25">
      <c r="A483" s="159">
        <f t="shared" si="7"/>
        <v>459</v>
      </c>
      <c r="B483" s="243">
        <v>42619</v>
      </c>
      <c r="C483" s="227" t="s">
        <v>483</v>
      </c>
      <c r="D483" s="227" t="s">
        <v>484</v>
      </c>
      <c r="E483" s="207">
        <v>40</v>
      </c>
    </row>
    <row r="484" spans="1:5" x14ac:dyDescent="0.25">
      <c r="A484" s="159">
        <f t="shared" si="7"/>
        <v>460</v>
      </c>
      <c r="B484" s="243">
        <v>42619</v>
      </c>
      <c r="C484" s="227" t="s">
        <v>483</v>
      </c>
      <c r="D484" s="227" t="s">
        <v>485</v>
      </c>
      <c r="E484" s="207">
        <v>164</v>
      </c>
    </row>
    <row r="485" spans="1:5" x14ac:dyDescent="0.25">
      <c r="A485" s="159">
        <f t="shared" si="7"/>
        <v>461</v>
      </c>
      <c r="B485" s="243">
        <v>42619</v>
      </c>
      <c r="C485" s="227" t="s">
        <v>486</v>
      </c>
      <c r="D485" s="227" t="s">
        <v>487</v>
      </c>
      <c r="E485" s="207">
        <v>455</v>
      </c>
    </row>
    <row r="486" spans="1:5" x14ac:dyDescent="0.25">
      <c r="A486" s="159">
        <f t="shared" si="7"/>
        <v>462</v>
      </c>
      <c r="B486" s="243">
        <v>42622</v>
      </c>
      <c r="C486" s="227" t="s">
        <v>488</v>
      </c>
      <c r="D486" s="227" t="s">
        <v>489</v>
      </c>
      <c r="E486" s="207">
        <v>2100.0700000000002</v>
      </c>
    </row>
    <row r="487" spans="1:5" x14ac:dyDescent="0.25">
      <c r="A487" s="159">
        <f t="shared" si="7"/>
        <v>463</v>
      </c>
      <c r="B487" s="243">
        <v>42622</v>
      </c>
      <c r="C487" s="227" t="s">
        <v>488</v>
      </c>
      <c r="D487" s="227" t="s">
        <v>490</v>
      </c>
      <c r="E487" s="207">
        <v>2410.08</v>
      </c>
    </row>
    <row r="488" spans="1:5" x14ac:dyDescent="0.25">
      <c r="A488" s="159">
        <f t="shared" si="7"/>
        <v>464</v>
      </c>
      <c r="B488" s="243">
        <v>42622</v>
      </c>
      <c r="C488" s="227" t="s">
        <v>488</v>
      </c>
      <c r="D488" s="227" t="s">
        <v>491</v>
      </c>
      <c r="E488" s="207">
        <v>2331.52</v>
      </c>
    </row>
    <row r="489" spans="1:5" ht="30" x14ac:dyDescent="0.25">
      <c r="A489" s="159">
        <f t="shared" si="7"/>
        <v>465</v>
      </c>
      <c r="B489" s="243">
        <v>42622</v>
      </c>
      <c r="C489" s="227" t="s">
        <v>492</v>
      </c>
      <c r="D489" s="227" t="s">
        <v>493</v>
      </c>
      <c r="E489" s="207">
        <v>1481.27</v>
      </c>
    </row>
    <row r="490" spans="1:5" ht="30" x14ac:dyDescent="0.25">
      <c r="A490" s="159">
        <f t="shared" si="7"/>
        <v>466</v>
      </c>
      <c r="B490" s="243">
        <v>42622</v>
      </c>
      <c r="C490" s="227" t="s">
        <v>494</v>
      </c>
      <c r="D490" s="227" t="s">
        <v>493</v>
      </c>
      <c r="E490" s="207">
        <v>1481.27</v>
      </c>
    </row>
    <row r="491" spans="1:5" x14ac:dyDescent="0.25">
      <c r="A491" s="159">
        <f t="shared" si="7"/>
        <v>467</v>
      </c>
      <c r="B491" s="243">
        <v>42622</v>
      </c>
      <c r="C491" s="227" t="s">
        <v>187</v>
      </c>
      <c r="D491" s="227" t="s">
        <v>495</v>
      </c>
      <c r="E491" s="207">
        <v>3698.52</v>
      </c>
    </row>
    <row r="492" spans="1:5" ht="30" x14ac:dyDescent="0.25">
      <c r="A492" s="159">
        <f t="shared" si="7"/>
        <v>468</v>
      </c>
      <c r="B492" s="243">
        <v>42622</v>
      </c>
      <c r="C492" s="227" t="s">
        <v>496</v>
      </c>
      <c r="D492" s="227" t="s">
        <v>497</v>
      </c>
      <c r="E492" s="207">
        <v>410</v>
      </c>
    </row>
    <row r="493" spans="1:5" x14ac:dyDescent="0.25">
      <c r="A493" s="159">
        <f t="shared" si="7"/>
        <v>469</v>
      </c>
      <c r="B493" s="243">
        <v>42622</v>
      </c>
      <c r="C493" s="227" t="s">
        <v>498</v>
      </c>
      <c r="D493" s="227" t="s">
        <v>499</v>
      </c>
      <c r="E493" s="207">
        <v>2804.82</v>
      </c>
    </row>
    <row r="494" spans="1:5" ht="30" x14ac:dyDescent="0.25">
      <c r="A494" s="159">
        <f t="shared" si="7"/>
        <v>470</v>
      </c>
      <c r="B494" s="243">
        <v>42622</v>
      </c>
      <c r="C494" s="227" t="s">
        <v>500</v>
      </c>
      <c r="D494" s="227" t="s">
        <v>501</v>
      </c>
      <c r="E494" s="207">
        <v>6186.08</v>
      </c>
    </row>
    <row r="495" spans="1:5" x14ac:dyDescent="0.25">
      <c r="A495" s="159">
        <f t="shared" si="7"/>
        <v>471</v>
      </c>
      <c r="B495" s="243">
        <v>42627</v>
      </c>
      <c r="C495" s="227" t="s">
        <v>502</v>
      </c>
      <c r="D495" s="227" t="s">
        <v>503</v>
      </c>
      <c r="E495" s="207">
        <v>34.4</v>
      </c>
    </row>
    <row r="496" spans="1:5" x14ac:dyDescent="0.25">
      <c r="A496" s="159">
        <f t="shared" si="7"/>
        <v>472</v>
      </c>
      <c r="B496" s="243">
        <v>42627</v>
      </c>
      <c r="C496" s="227" t="s">
        <v>502</v>
      </c>
      <c r="D496" s="227" t="s">
        <v>504</v>
      </c>
      <c r="E496" s="207">
        <v>258.32</v>
      </c>
    </row>
    <row r="497" spans="1:5" x14ac:dyDescent="0.25">
      <c r="A497" s="159">
        <f t="shared" si="7"/>
        <v>473</v>
      </c>
      <c r="B497" s="243">
        <v>42627</v>
      </c>
      <c r="C497" s="227" t="s">
        <v>505</v>
      </c>
      <c r="D497" s="227" t="s">
        <v>506</v>
      </c>
      <c r="E497" s="207">
        <v>172.44</v>
      </c>
    </row>
    <row r="498" spans="1:5" x14ac:dyDescent="0.25">
      <c r="A498" s="159">
        <f t="shared" si="7"/>
        <v>474</v>
      </c>
      <c r="B498" s="243">
        <v>42627</v>
      </c>
      <c r="C498" s="227" t="s">
        <v>507</v>
      </c>
      <c r="D498" s="227" t="s">
        <v>508</v>
      </c>
      <c r="E498" s="207">
        <v>459.36</v>
      </c>
    </row>
    <row r="499" spans="1:5" x14ac:dyDescent="0.25">
      <c r="A499" s="159">
        <f t="shared" si="7"/>
        <v>475</v>
      </c>
      <c r="B499" s="243">
        <v>42627</v>
      </c>
      <c r="C499" s="227" t="s">
        <v>193</v>
      </c>
      <c r="D499" s="227" t="s">
        <v>509</v>
      </c>
      <c r="E499" s="207">
        <v>270</v>
      </c>
    </row>
    <row r="500" spans="1:5" ht="30" x14ac:dyDescent="0.25">
      <c r="A500" s="159">
        <f t="shared" si="7"/>
        <v>476</v>
      </c>
      <c r="B500" s="243">
        <v>42627</v>
      </c>
      <c r="C500" s="227" t="s">
        <v>49</v>
      </c>
      <c r="D500" s="227" t="s">
        <v>510</v>
      </c>
      <c r="E500" s="207">
        <v>66.67</v>
      </c>
    </row>
    <row r="501" spans="1:5" ht="30" x14ac:dyDescent="0.25">
      <c r="A501" s="159">
        <f t="shared" si="7"/>
        <v>477</v>
      </c>
      <c r="B501" s="243">
        <v>42627</v>
      </c>
      <c r="C501" s="227" t="s">
        <v>511</v>
      </c>
      <c r="D501" s="227" t="s">
        <v>512</v>
      </c>
      <c r="E501" s="207">
        <v>617.4</v>
      </c>
    </row>
    <row r="502" spans="1:5" x14ac:dyDescent="0.25">
      <c r="A502" s="159">
        <f t="shared" si="7"/>
        <v>478</v>
      </c>
      <c r="B502" s="243">
        <v>42627</v>
      </c>
      <c r="C502" s="227" t="s">
        <v>195</v>
      </c>
      <c r="D502" s="227" t="s">
        <v>513</v>
      </c>
      <c r="E502" s="207">
        <v>200.55</v>
      </c>
    </row>
    <row r="503" spans="1:5" x14ac:dyDescent="0.25">
      <c r="A503" s="159">
        <f t="shared" si="7"/>
        <v>479</v>
      </c>
      <c r="B503" s="243">
        <v>42627</v>
      </c>
      <c r="C503" s="227" t="s">
        <v>514</v>
      </c>
      <c r="D503" s="227" t="s">
        <v>515</v>
      </c>
      <c r="E503" s="207">
        <v>343.8</v>
      </c>
    </row>
    <row r="504" spans="1:5" ht="30" x14ac:dyDescent="0.25">
      <c r="A504" s="159">
        <f t="shared" si="7"/>
        <v>480</v>
      </c>
      <c r="B504" s="243">
        <v>42628</v>
      </c>
      <c r="C504" s="227" t="s">
        <v>516</v>
      </c>
      <c r="D504" s="227" t="s">
        <v>517</v>
      </c>
      <c r="E504" s="207">
        <v>937.12</v>
      </c>
    </row>
    <row r="505" spans="1:5" x14ac:dyDescent="0.25">
      <c r="A505" s="159">
        <f t="shared" si="7"/>
        <v>481</v>
      </c>
      <c r="B505" s="243">
        <v>42628</v>
      </c>
      <c r="C505" s="227" t="s">
        <v>518</v>
      </c>
      <c r="D505" s="227" t="s">
        <v>519</v>
      </c>
      <c r="E505" s="207">
        <v>259.83999999999997</v>
      </c>
    </row>
    <row r="506" spans="1:5" x14ac:dyDescent="0.25">
      <c r="A506" s="159">
        <f t="shared" si="7"/>
        <v>482</v>
      </c>
      <c r="B506" s="244">
        <v>42629</v>
      </c>
      <c r="C506" s="228" t="s">
        <v>45</v>
      </c>
      <c r="D506" s="208" t="s">
        <v>520</v>
      </c>
      <c r="E506" s="207">
        <v>39.26</v>
      </c>
    </row>
    <row r="507" spans="1:5" ht="30" x14ac:dyDescent="0.25">
      <c r="A507" s="159">
        <f t="shared" si="7"/>
        <v>483</v>
      </c>
      <c r="B507" s="244">
        <v>42629</v>
      </c>
      <c r="C507" s="228" t="s">
        <v>45</v>
      </c>
      <c r="D507" s="208" t="s">
        <v>521</v>
      </c>
      <c r="E507" s="207">
        <v>575.69000000000005</v>
      </c>
    </row>
    <row r="508" spans="1:5" x14ac:dyDescent="0.25">
      <c r="A508" s="159">
        <f t="shared" si="7"/>
        <v>484</v>
      </c>
      <c r="B508" s="244">
        <v>42629</v>
      </c>
      <c r="C508" s="228" t="s">
        <v>45</v>
      </c>
      <c r="D508" s="208" t="s">
        <v>522</v>
      </c>
      <c r="E508" s="207">
        <f>196.46+1597.14</f>
        <v>1793.6000000000001</v>
      </c>
    </row>
    <row r="509" spans="1:5" x14ac:dyDescent="0.25">
      <c r="A509" s="159">
        <f t="shared" si="7"/>
        <v>485</v>
      </c>
      <c r="B509" s="243">
        <v>42629</v>
      </c>
      <c r="C509" s="227" t="s">
        <v>45</v>
      </c>
      <c r="D509" s="227" t="s">
        <v>523</v>
      </c>
      <c r="E509" s="207">
        <v>890.95</v>
      </c>
    </row>
    <row r="510" spans="1:5" x14ac:dyDescent="0.25">
      <c r="A510" s="159">
        <f t="shared" si="7"/>
        <v>486</v>
      </c>
      <c r="B510" s="243">
        <v>42629</v>
      </c>
      <c r="C510" s="227" t="s">
        <v>45</v>
      </c>
      <c r="D510" s="227" t="s">
        <v>524</v>
      </c>
      <c r="E510" s="207">
        <v>363.05</v>
      </c>
    </row>
    <row r="511" spans="1:5" ht="30" x14ac:dyDescent="0.25">
      <c r="A511" s="159">
        <f t="shared" si="7"/>
        <v>487</v>
      </c>
      <c r="B511" s="243">
        <v>42629</v>
      </c>
      <c r="C511" s="227" t="s">
        <v>525</v>
      </c>
      <c r="D511" s="227" t="s">
        <v>526</v>
      </c>
      <c r="E511" s="207">
        <v>583</v>
      </c>
    </row>
    <row r="512" spans="1:5" x14ac:dyDescent="0.25">
      <c r="A512" s="159">
        <f t="shared" si="7"/>
        <v>488</v>
      </c>
      <c r="B512" s="243">
        <v>42629</v>
      </c>
      <c r="C512" s="227" t="s">
        <v>527</v>
      </c>
      <c r="D512" s="227" t="s">
        <v>528</v>
      </c>
      <c r="E512" s="207">
        <v>240</v>
      </c>
    </row>
    <row r="513" spans="1:5" ht="30" x14ac:dyDescent="0.25">
      <c r="A513" s="159">
        <f t="shared" si="7"/>
        <v>489</v>
      </c>
      <c r="B513" s="243">
        <v>42629</v>
      </c>
      <c r="C513" s="227" t="s">
        <v>529</v>
      </c>
      <c r="D513" s="227" t="s">
        <v>530</v>
      </c>
      <c r="E513" s="207">
        <v>210.96</v>
      </c>
    </row>
    <row r="514" spans="1:5" x14ac:dyDescent="0.25">
      <c r="A514" s="159">
        <f t="shared" si="7"/>
        <v>490</v>
      </c>
      <c r="B514" s="243">
        <v>42629</v>
      </c>
      <c r="C514" s="227" t="s">
        <v>531</v>
      </c>
      <c r="D514" s="227" t="s">
        <v>532</v>
      </c>
      <c r="E514" s="207">
        <v>2100</v>
      </c>
    </row>
    <row r="515" spans="1:5" x14ac:dyDescent="0.25">
      <c r="A515" s="159">
        <f t="shared" si="7"/>
        <v>491</v>
      </c>
      <c r="B515" s="243">
        <v>42629</v>
      </c>
      <c r="C515" s="227" t="s">
        <v>505</v>
      </c>
      <c r="D515" s="227" t="s">
        <v>533</v>
      </c>
      <c r="E515" s="207">
        <v>293.32</v>
      </c>
    </row>
    <row r="516" spans="1:5" x14ac:dyDescent="0.25">
      <c r="A516" s="159">
        <f t="shared" si="7"/>
        <v>492</v>
      </c>
      <c r="B516" s="243">
        <v>42629</v>
      </c>
      <c r="C516" s="227" t="s">
        <v>516</v>
      </c>
      <c r="D516" s="227" t="s">
        <v>534</v>
      </c>
      <c r="E516" s="207">
        <v>4058.53</v>
      </c>
    </row>
    <row r="517" spans="1:5" ht="30" x14ac:dyDescent="0.25">
      <c r="A517" s="159">
        <f t="shared" si="7"/>
        <v>493</v>
      </c>
      <c r="B517" s="243">
        <v>42632</v>
      </c>
      <c r="C517" s="227" t="s">
        <v>511</v>
      </c>
      <c r="D517" s="227" t="s">
        <v>535</v>
      </c>
      <c r="E517" s="207">
        <v>426.3</v>
      </c>
    </row>
    <row r="518" spans="1:5" ht="30" x14ac:dyDescent="0.25">
      <c r="A518" s="159">
        <f t="shared" si="7"/>
        <v>494</v>
      </c>
      <c r="B518" s="243">
        <v>42632</v>
      </c>
      <c r="C518" s="227" t="s">
        <v>59</v>
      </c>
      <c r="D518" s="229" t="s">
        <v>536</v>
      </c>
      <c r="E518" s="209">
        <v>168.1</v>
      </c>
    </row>
    <row r="519" spans="1:5" x14ac:dyDescent="0.25">
      <c r="A519" s="159">
        <f t="shared" si="7"/>
        <v>495</v>
      </c>
      <c r="B519" s="243">
        <v>42632</v>
      </c>
      <c r="C519" s="227" t="s">
        <v>61</v>
      </c>
      <c r="D519" s="227" t="s">
        <v>537</v>
      </c>
      <c r="E519" s="207">
        <v>822.2</v>
      </c>
    </row>
    <row r="520" spans="1:5" x14ac:dyDescent="0.25">
      <c r="A520" s="159">
        <f t="shared" si="7"/>
        <v>496</v>
      </c>
      <c r="B520" s="243">
        <v>42632</v>
      </c>
      <c r="C520" s="227" t="s">
        <v>61</v>
      </c>
      <c r="D520" s="227" t="s">
        <v>538</v>
      </c>
      <c r="E520" s="207">
        <v>657.13</v>
      </c>
    </row>
    <row r="521" spans="1:5" x14ac:dyDescent="0.25">
      <c r="A521" s="159">
        <f t="shared" si="7"/>
        <v>497</v>
      </c>
      <c r="B521" s="243">
        <v>42632</v>
      </c>
      <c r="C521" s="227" t="s">
        <v>539</v>
      </c>
      <c r="D521" s="227" t="s">
        <v>540</v>
      </c>
      <c r="E521" s="207">
        <v>2205.8000000000002</v>
      </c>
    </row>
    <row r="522" spans="1:5" x14ac:dyDescent="0.25">
      <c r="A522" s="159">
        <f t="shared" si="7"/>
        <v>498</v>
      </c>
      <c r="B522" s="243">
        <v>42632</v>
      </c>
      <c r="C522" s="227" t="s">
        <v>527</v>
      </c>
      <c r="D522" s="227" t="s">
        <v>541</v>
      </c>
      <c r="E522" s="207">
        <v>20</v>
      </c>
    </row>
    <row r="523" spans="1:5" ht="30" x14ac:dyDescent="0.25">
      <c r="A523" s="159">
        <f t="shared" si="7"/>
        <v>499</v>
      </c>
      <c r="B523" s="243">
        <v>42632</v>
      </c>
      <c r="C523" s="227" t="s">
        <v>59</v>
      </c>
      <c r="D523" s="227" t="s">
        <v>542</v>
      </c>
      <c r="E523" s="207">
        <v>6335.71</v>
      </c>
    </row>
    <row r="524" spans="1:5" x14ac:dyDescent="0.25">
      <c r="A524" s="159">
        <f t="shared" si="7"/>
        <v>500</v>
      </c>
      <c r="B524" s="243">
        <v>42632</v>
      </c>
      <c r="C524" s="227" t="s">
        <v>43</v>
      </c>
      <c r="D524" s="227" t="s">
        <v>543</v>
      </c>
      <c r="E524" s="207">
        <v>897.4</v>
      </c>
    </row>
    <row r="525" spans="1:5" x14ac:dyDescent="0.25">
      <c r="A525" s="159">
        <f t="shared" si="7"/>
        <v>501</v>
      </c>
      <c r="B525" s="243">
        <v>42633</v>
      </c>
      <c r="C525" s="227" t="s">
        <v>45</v>
      </c>
      <c r="D525" s="227" t="s">
        <v>544</v>
      </c>
      <c r="E525" s="207">
        <v>1196.1099999999999</v>
      </c>
    </row>
    <row r="526" spans="1:5" ht="30" x14ac:dyDescent="0.25">
      <c r="A526" s="159">
        <f t="shared" si="7"/>
        <v>502</v>
      </c>
      <c r="B526" s="243">
        <v>42633</v>
      </c>
      <c r="C526" s="227" t="s">
        <v>45</v>
      </c>
      <c r="D526" s="227" t="s">
        <v>545</v>
      </c>
      <c r="E526" s="207">
        <v>595.28</v>
      </c>
    </row>
    <row r="527" spans="1:5" x14ac:dyDescent="0.25">
      <c r="A527" s="159">
        <f t="shared" si="7"/>
        <v>503</v>
      </c>
      <c r="B527" s="243">
        <v>42635</v>
      </c>
      <c r="C527" s="227" t="s">
        <v>479</v>
      </c>
      <c r="D527" s="227" t="s">
        <v>546</v>
      </c>
      <c r="E527" s="207">
        <v>150</v>
      </c>
    </row>
    <row r="528" spans="1:5" x14ac:dyDescent="0.25">
      <c r="A528" s="159">
        <f t="shared" si="7"/>
        <v>504</v>
      </c>
      <c r="B528" s="244">
        <v>42635</v>
      </c>
      <c r="C528" s="228" t="s">
        <v>45</v>
      </c>
      <c r="D528" s="227" t="s">
        <v>547</v>
      </c>
      <c r="E528" s="207">
        <f>67.93+94.92</f>
        <v>162.85000000000002</v>
      </c>
    </row>
    <row r="529" spans="1:5" x14ac:dyDescent="0.25">
      <c r="A529" s="159">
        <f t="shared" si="7"/>
        <v>505</v>
      </c>
      <c r="B529" s="244">
        <v>42635</v>
      </c>
      <c r="C529" s="228" t="s">
        <v>45</v>
      </c>
      <c r="D529" s="227" t="s">
        <v>548</v>
      </c>
      <c r="E529" s="207">
        <v>1192.47</v>
      </c>
    </row>
    <row r="530" spans="1:5" x14ac:dyDescent="0.25">
      <c r="A530" s="159">
        <f t="shared" si="7"/>
        <v>506</v>
      </c>
      <c r="B530" s="244">
        <v>42635</v>
      </c>
      <c r="C530" s="228" t="s">
        <v>45</v>
      </c>
      <c r="D530" s="227" t="s">
        <v>549</v>
      </c>
      <c r="E530" s="207">
        <v>4017.71</v>
      </c>
    </row>
    <row r="531" spans="1:5" x14ac:dyDescent="0.25">
      <c r="A531" s="159">
        <f t="shared" si="7"/>
        <v>507</v>
      </c>
      <c r="B531" s="243">
        <v>42635</v>
      </c>
      <c r="C531" s="227" t="s">
        <v>52</v>
      </c>
      <c r="D531" s="227" t="s">
        <v>550</v>
      </c>
      <c r="E531" s="207">
        <v>203</v>
      </c>
    </row>
    <row r="532" spans="1:5" x14ac:dyDescent="0.25">
      <c r="A532" s="159">
        <f t="shared" si="7"/>
        <v>508</v>
      </c>
      <c r="B532" s="243">
        <v>42635</v>
      </c>
      <c r="C532" s="227" t="s">
        <v>77</v>
      </c>
      <c r="D532" s="227" t="s">
        <v>551</v>
      </c>
      <c r="E532" s="207">
        <v>81</v>
      </c>
    </row>
    <row r="533" spans="1:5" ht="30" x14ac:dyDescent="0.25">
      <c r="A533" s="159">
        <f t="shared" si="7"/>
        <v>509</v>
      </c>
      <c r="B533" s="243">
        <v>42640</v>
      </c>
      <c r="C533" s="227" t="s">
        <v>552</v>
      </c>
      <c r="D533" s="227" t="s">
        <v>553</v>
      </c>
      <c r="E533" s="207">
        <v>129.03</v>
      </c>
    </row>
    <row r="534" spans="1:5" x14ac:dyDescent="0.25">
      <c r="A534" s="159">
        <f t="shared" si="7"/>
        <v>510</v>
      </c>
      <c r="B534" s="243">
        <v>42642</v>
      </c>
      <c r="C534" s="227" t="s">
        <v>77</v>
      </c>
      <c r="D534" s="227" t="s">
        <v>554</v>
      </c>
      <c r="E534" s="207">
        <v>43.95</v>
      </c>
    </row>
    <row r="535" spans="1:5" x14ac:dyDescent="0.25">
      <c r="A535" s="159">
        <f t="shared" si="7"/>
        <v>511</v>
      </c>
      <c r="B535" s="243">
        <v>42642</v>
      </c>
      <c r="C535" s="227" t="s">
        <v>43</v>
      </c>
      <c r="D535" s="227" t="s">
        <v>555</v>
      </c>
      <c r="E535" s="207">
        <v>658.87</v>
      </c>
    </row>
    <row r="536" spans="1:5" x14ac:dyDescent="0.25">
      <c r="A536" s="159">
        <f t="shared" si="7"/>
        <v>512</v>
      </c>
      <c r="B536" s="243">
        <v>42642</v>
      </c>
      <c r="C536" s="227" t="s">
        <v>556</v>
      </c>
      <c r="D536" s="227" t="s">
        <v>557</v>
      </c>
      <c r="E536" s="207">
        <v>80</v>
      </c>
    </row>
    <row r="537" spans="1:5" x14ac:dyDescent="0.25">
      <c r="A537" s="159">
        <f t="shared" si="7"/>
        <v>513</v>
      </c>
      <c r="B537" s="244">
        <v>42642</v>
      </c>
      <c r="C537" s="228" t="s">
        <v>64</v>
      </c>
      <c r="D537" s="227" t="s">
        <v>558</v>
      </c>
      <c r="E537" s="207">
        <v>113.19</v>
      </c>
    </row>
    <row r="538" spans="1:5" x14ac:dyDescent="0.25">
      <c r="A538" s="159">
        <f t="shared" si="7"/>
        <v>514</v>
      </c>
      <c r="B538" s="244">
        <v>42642</v>
      </c>
      <c r="C538" s="228" t="s">
        <v>64</v>
      </c>
      <c r="D538" s="227" t="s">
        <v>559</v>
      </c>
      <c r="E538" s="207">
        <v>111.96</v>
      </c>
    </row>
    <row r="539" spans="1:5" ht="30" x14ac:dyDescent="0.25">
      <c r="A539" s="159">
        <f t="shared" ref="A539:A602" si="8">SUM(A538+1)</f>
        <v>515</v>
      </c>
      <c r="B539" s="244">
        <v>42642</v>
      </c>
      <c r="C539" s="228" t="s">
        <v>64</v>
      </c>
      <c r="D539" s="227" t="s">
        <v>560</v>
      </c>
      <c r="E539" s="207">
        <f>988.56+123.44</f>
        <v>1112</v>
      </c>
    </row>
    <row r="540" spans="1:5" x14ac:dyDescent="0.25">
      <c r="A540" s="159">
        <f t="shared" si="8"/>
        <v>516</v>
      </c>
      <c r="B540" s="243">
        <v>42643</v>
      </c>
      <c r="C540" s="227" t="s">
        <v>187</v>
      </c>
      <c r="D540" s="227" t="s">
        <v>561</v>
      </c>
      <c r="E540" s="207">
        <v>135</v>
      </c>
    </row>
    <row r="541" spans="1:5" x14ac:dyDescent="0.25">
      <c r="A541" s="159">
        <f t="shared" si="8"/>
        <v>517</v>
      </c>
      <c r="B541" s="243">
        <v>42643</v>
      </c>
      <c r="C541" s="227" t="s">
        <v>213</v>
      </c>
      <c r="D541" s="227" t="s">
        <v>562</v>
      </c>
      <c r="E541" s="207">
        <v>43</v>
      </c>
    </row>
    <row r="542" spans="1:5" ht="30" x14ac:dyDescent="0.25">
      <c r="A542" s="159">
        <f t="shared" si="8"/>
        <v>518</v>
      </c>
      <c r="B542" s="243">
        <v>42643</v>
      </c>
      <c r="C542" s="227" t="s">
        <v>563</v>
      </c>
      <c r="D542" s="227" t="s">
        <v>564</v>
      </c>
      <c r="E542" s="207">
        <v>215.83</v>
      </c>
    </row>
    <row r="543" spans="1:5" x14ac:dyDescent="0.25">
      <c r="A543" s="159">
        <f t="shared" si="8"/>
        <v>519</v>
      </c>
      <c r="B543" s="243">
        <v>42643</v>
      </c>
      <c r="C543" s="227" t="s">
        <v>45</v>
      </c>
      <c r="D543" s="227" t="s">
        <v>565</v>
      </c>
      <c r="E543" s="207">
        <f>158.46+654.51</f>
        <v>812.97</v>
      </c>
    </row>
    <row r="544" spans="1:5" x14ac:dyDescent="0.25">
      <c r="A544" s="159">
        <f t="shared" si="8"/>
        <v>520</v>
      </c>
      <c r="B544" s="243">
        <v>42643</v>
      </c>
      <c r="C544" s="227" t="s">
        <v>45</v>
      </c>
      <c r="D544" s="227" t="s">
        <v>566</v>
      </c>
      <c r="E544" s="207">
        <v>231.8</v>
      </c>
    </row>
    <row r="545" spans="1:5" x14ac:dyDescent="0.25">
      <c r="A545" s="159">
        <f t="shared" si="8"/>
        <v>521</v>
      </c>
      <c r="B545" s="243">
        <v>42643</v>
      </c>
      <c r="C545" s="227" t="s">
        <v>70</v>
      </c>
      <c r="D545" s="227" t="s">
        <v>567</v>
      </c>
      <c r="E545" s="207">
        <v>49</v>
      </c>
    </row>
    <row r="546" spans="1:5" ht="30" x14ac:dyDescent="0.25">
      <c r="A546" s="159">
        <f t="shared" si="8"/>
        <v>522</v>
      </c>
      <c r="B546" s="243">
        <v>42643</v>
      </c>
      <c r="C546" s="227" t="s">
        <v>568</v>
      </c>
      <c r="D546" s="227" t="s">
        <v>569</v>
      </c>
      <c r="E546" s="207">
        <v>62.12</v>
      </c>
    </row>
    <row r="547" spans="1:5" x14ac:dyDescent="0.25">
      <c r="A547" s="159">
        <f t="shared" si="8"/>
        <v>523</v>
      </c>
      <c r="B547" s="243">
        <v>42643</v>
      </c>
      <c r="C547" s="230" t="s">
        <v>210</v>
      </c>
      <c r="D547" s="231" t="s">
        <v>137</v>
      </c>
      <c r="E547" s="207">
        <v>1665</v>
      </c>
    </row>
    <row r="548" spans="1:5" x14ac:dyDescent="0.25">
      <c r="A548" s="159">
        <f t="shared" si="8"/>
        <v>524</v>
      </c>
      <c r="B548" s="245">
        <v>42643</v>
      </c>
      <c r="C548" s="210" t="s">
        <v>372</v>
      </c>
      <c r="D548" s="231" t="s">
        <v>137</v>
      </c>
      <c r="E548" s="207">
        <v>2305</v>
      </c>
    </row>
    <row r="549" spans="1:5" x14ac:dyDescent="0.25">
      <c r="A549" s="159">
        <f t="shared" si="8"/>
        <v>525</v>
      </c>
      <c r="B549" s="245">
        <v>42643</v>
      </c>
      <c r="C549" s="210" t="s">
        <v>373</v>
      </c>
      <c r="D549" s="210" t="s">
        <v>137</v>
      </c>
      <c r="E549" s="207">
        <v>1684</v>
      </c>
    </row>
    <row r="550" spans="1:5" x14ac:dyDescent="0.25">
      <c r="A550" s="159">
        <f t="shared" si="8"/>
        <v>526</v>
      </c>
      <c r="B550" s="245">
        <v>42643</v>
      </c>
      <c r="C550" s="210" t="s">
        <v>336</v>
      </c>
      <c r="D550" s="210" t="s">
        <v>137</v>
      </c>
      <c r="E550" s="207">
        <v>1801</v>
      </c>
    </row>
    <row r="551" spans="1:5" x14ac:dyDescent="0.25">
      <c r="A551" s="159">
        <f t="shared" si="8"/>
        <v>527</v>
      </c>
      <c r="B551" s="245">
        <v>42643</v>
      </c>
      <c r="C551" s="210" t="s">
        <v>570</v>
      </c>
      <c r="D551" s="210" t="s">
        <v>137</v>
      </c>
      <c r="E551" s="207">
        <v>635</v>
      </c>
    </row>
    <row r="552" spans="1:5" x14ac:dyDescent="0.25">
      <c r="A552" s="159">
        <f t="shared" si="8"/>
        <v>528</v>
      </c>
      <c r="B552" s="245">
        <v>42643</v>
      </c>
      <c r="C552" s="210" t="s">
        <v>213</v>
      </c>
      <c r="D552" s="232" t="s">
        <v>137</v>
      </c>
      <c r="E552" s="207">
        <v>2847</v>
      </c>
    </row>
    <row r="553" spans="1:5" x14ac:dyDescent="0.25">
      <c r="A553" s="159">
        <f t="shared" si="8"/>
        <v>529</v>
      </c>
      <c r="B553" s="245">
        <v>42643</v>
      </c>
      <c r="C553" s="210" t="s">
        <v>337</v>
      </c>
      <c r="D553" s="210" t="s">
        <v>137</v>
      </c>
      <c r="E553" s="207">
        <v>1252</v>
      </c>
    </row>
    <row r="554" spans="1:5" x14ac:dyDescent="0.25">
      <c r="A554" s="159">
        <f t="shared" si="8"/>
        <v>530</v>
      </c>
      <c r="B554" s="245">
        <v>42643</v>
      </c>
      <c r="C554" s="210" t="s">
        <v>215</v>
      </c>
      <c r="D554" s="210" t="s">
        <v>137</v>
      </c>
      <c r="E554" s="207">
        <v>1684</v>
      </c>
    </row>
    <row r="555" spans="1:5" x14ac:dyDescent="0.25">
      <c r="A555" s="159">
        <f t="shared" si="8"/>
        <v>531</v>
      </c>
      <c r="B555" s="245">
        <v>42643</v>
      </c>
      <c r="C555" s="210" t="s">
        <v>216</v>
      </c>
      <c r="D555" s="210" t="s">
        <v>137</v>
      </c>
      <c r="E555" s="207">
        <v>1420</v>
      </c>
    </row>
    <row r="556" spans="1:5" x14ac:dyDescent="0.25">
      <c r="A556" s="159">
        <f t="shared" si="8"/>
        <v>532</v>
      </c>
      <c r="B556" s="245">
        <v>42643</v>
      </c>
      <c r="C556" s="210" t="s">
        <v>432</v>
      </c>
      <c r="D556" s="231" t="s">
        <v>137</v>
      </c>
      <c r="E556" s="207">
        <v>1406</v>
      </c>
    </row>
    <row r="557" spans="1:5" x14ac:dyDescent="0.25">
      <c r="A557" s="159">
        <f t="shared" si="8"/>
        <v>533</v>
      </c>
      <c r="B557" s="245">
        <v>42643</v>
      </c>
      <c r="C557" s="210" t="s">
        <v>218</v>
      </c>
      <c r="D557" s="210" t="s">
        <v>137</v>
      </c>
      <c r="E557" s="207">
        <v>1734</v>
      </c>
    </row>
    <row r="558" spans="1:5" x14ac:dyDescent="0.25">
      <c r="A558" s="159">
        <f t="shared" si="8"/>
        <v>534</v>
      </c>
      <c r="B558" s="245">
        <v>42643</v>
      </c>
      <c r="C558" s="210" t="s">
        <v>477</v>
      </c>
      <c r="D558" s="210" t="s">
        <v>137</v>
      </c>
      <c r="E558" s="207">
        <v>1402</v>
      </c>
    </row>
    <row r="559" spans="1:5" x14ac:dyDescent="0.25">
      <c r="A559" s="159">
        <f t="shared" si="8"/>
        <v>535</v>
      </c>
      <c r="B559" s="245">
        <v>42643</v>
      </c>
      <c r="C559" s="210" t="s">
        <v>392</v>
      </c>
      <c r="D559" s="210" t="s">
        <v>137</v>
      </c>
      <c r="E559" s="207">
        <v>1405</v>
      </c>
    </row>
    <row r="560" spans="1:5" x14ac:dyDescent="0.25">
      <c r="A560" s="159">
        <f t="shared" si="8"/>
        <v>536</v>
      </c>
      <c r="B560" s="245">
        <v>42643</v>
      </c>
      <c r="C560" s="210" t="s">
        <v>219</v>
      </c>
      <c r="D560" s="210" t="s">
        <v>137</v>
      </c>
      <c r="E560" s="207">
        <v>1749</v>
      </c>
    </row>
    <row r="561" spans="1:5" x14ac:dyDescent="0.25">
      <c r="A561" s="159">
        <f t="shared" si="8"/>
        <v>537</v>
      </c>
      <c r="B561" s="245">
        <v>42643</v>
      </c>
      <c r="C561" s="210" t="s">
        <v>231</v>
      </c>
      <c r="D561" s="210" t="s">
        <v>137</v>
      </c>
      <c r="E561" s="207">
        <v>1420</v>
      </c>
    </row>
    <row r="562" spans="1:5" x14ac:dyDescent="0.25">
      <c r="A562" s="159">
        <f t="shared" si="8"/>
        <v>538</v>
      </c>
      <c r="B562" s="245">
        <v>42643</v>
      </c>
      <c r="C562" s="210" t="s">
        <v>375</v>
      </c>
      <c r="D562" s="210" t="s">
        <v>137</v>
      </c>
      <c r="E562" s="207">
        <v>1421</v>
      </c>
    </row>
    <row r="563" spans="1:5" x14ac:dyDescent="0.25">
      <c r="A563" s="159">
        <f t="shared" si="8"/>
        <v>539</v>
      </c>
      <c r="B563" s="245">
        <v>42643</v>
      </c>
      <c r="C563" s="210" t="s">
        <v>25</v>
      </c>
      <c r="D563" s="210" t="s">
        <v>137</v>
      </c>
      <c r="E563" s="207">
        <v>4004</v>
      </c>
    </row>
    <row r="564" spans="1:5" x14ac:dyDescent="0.25">
      <c r="A564" s="159">
        <f t="shared" si="8"/>
        <v>540</v>
      </c>
      <c r="B564" s="243">
        <v>42643</v>
      </c>
      <c r="C564" s="227" t="s">
        <v>433</v>
      </c>
      <c r="D564" s="227" t="s">
        <v>434</v>
      </c>
      <c r="E564" s="207">
        <v>1500</v>
      </c>
    </row>
    <row r="565" spans="1:5" x14ac:dyDescent="0.25">
      <c r="A565" s="159">
        <f t="shared" si="8"/>
        <v>541</v>
      </c>
      <c r="B565" s="243">
        <v>42643</v>
      </c>
      <c r="C565" s="227" t="s">
        <v>224</v>
      </c>
      <c r="D565" s="227" t="s">
        <v>434</v>
      </c>
      <c r="E565" s="207">
        <v>3060</v>
      </c>
    </row>
    <row r="566" spans="1:5" x14ac:dyDescent="0.25">
      <c r="A566" s="159">
        <f t="shared" si="8"/>
        <v>542</v>
      </c>
      <c r="B566" s="243">
        <v>42643</v>
      </c>
      <c r="C566" s="227" t="s">
        <v>138</v>
      </c>
      <c r="D566" s="227" t="s">
        <v>434</v>
      </c>
      <c r="E566" s="207">
        <v>272.61</v>
      </c>
    </row>
    <row r="567" spans="1:5" x14ac:dyDescent="0.25">
      <c r="A567" s="159">
        <f t="shared" si="8"/>
        <v>543</v>
      </c>
      <c r="B567" s="243">
        <v>42643</v>
      </c>
      <c r="C567" s="227" t="s">
        <v>435</v>
      </c>
      <c r="D567" s="227" t="s">
        <v>434</v>
      </c>
      <c r="E567" s="207">
        <v>186.54</v>
      </c>
    </row>
    <row r="568" spans="1:5" x14ac:dyDescent="0.25">
      <c r="A568" s="159">
        <f t="shared" si="8"/>
        <v>544</v>
      </c>
      <c r="B568" s="243">
        <v>42643</v>
      </c>
      <c r="C568" s="227" t="s">
        <v>436</v>
      </c>
      <c r="D568" s="227" t="s">
        <v>434</v>
      </c>
      <c r="E568" s="207">
        <v>5517.47</v>
      </c>
    </row>
    <row r="569" spans="1:5" x14ac:dyDescent="0.25">
      <c r="A569" s="159">
        <f t="shared" si="8"/>
        <v>545</v>
      </c>
      <c r="B569" s="243">
        <v>42643</v>
      </c>
      <c r="C569" s="227" t="s">
        <v>571</v>
      </c>
      <c r="D569" s="227" t="s">
        <v>434</v>
      </c>
      <c r="E569" s="207">
        <v>4733.03</v>
      </c>
    </row>
    <row r="570" spans="1:5" x14ac:dyDescent="0.25">
      <c r="A570" s="159">
        <f t="shared" si="8"/>
        <v>546</v>
      </c>
      <c r="B570" s="246">
        <v>42647</v>
      </c>
      <c r="C570" s="233" t="s">
        <v>195</v>
      </c>
      <c r="D570" s="229" t="s">
        <v>572</v>
      </c>
      <c r="E570" s="209">
        <v>200.55</v>
      </c>
    </row>
    <row r="571" spans="1:5" ht="30" x14ac:dyDescent="0.25">
      <c r="A571" s="159">
        <f t="shared" si="8"/>
        <v>547</v>
      </c>
      <c r="B571" s="246">
        <v>42647</v>
      </c>
      <c r="C571" s="233" t="s">
        <v>481</v>
      </c>
      <c r="D571" s="229" t="s">
        <v>573</v>
      </c>
      <c r="E571" s="209">
        <v>56</v>
      </c>
    </row>
    <row r="572" spans="1:5" x14ac:dyDescent="0.25">
      <c r="A572" s="159">
        <f t="shared" si="8"/>
        <v>548</v>
      </c>
      <c r="B572" s="246">
        <v>42647</v>
      </c>
      <c r="C572" s="233" t="s">
        <v>181</v>
      </c>
      <c r="D572" s="229" t="s">
        <v>574</v>
      </c>
      <c r="E572" s="209">
        <v>260</v>
      </c>
    </row>
    <row r="573" spans="1:5" x14ac:dyDescent="0.25">
      <c r="A573" s="159">
        <f t="shared" si="8"/>
        <v>549</v>
      </c>
      <c r="B573" s="246">
        <v>42649</v>
      </c>
      <c r="C573" s="233" t="s">
        <v>44</v>
      </c>
      <c r="D573" s="229" t="s">
        <v>575</v>
      </c>
      <c r="E573" s="209">
        <v>180</v>
      </c>
    </row>
    <row r="574" spans="1:5" x14ac:dyDescent="0.25">
      <c r="A574" s="159">
        <f t="shared" si="8"/>
        <v>550</v>
      </c>
      <c r="B574" s="246">
        <v>42649</v>
      </c>
      <c r="C574" s="233" t="s">
        <v>486</v>
      </c>
      <c r="D574" s="229" t="s">
        <v>576</v>
      </c>
      <c r="E574" s="209">
        <v>270</v>
      </c>
    </row>
    <row r="575" spans="1:5" x14ac:dyDescent="0.25">
      <c r="A575" s="159">
        <f t="shared" si="8"/>
        <v>551</v>
      </c>
      <c r="B575" s="246">
        <v>42649</v>
      </c>
      <c r="C575" s="233" t="s">
        <v>507</v>
      </c>
      <c r="D575" s="229" t="s">
        <v>577</v>
      </c>
      <c r="E575" s="209">
        <v>459.36</v>
      </c>
    </row>
    <row r="576" spans="1:5" x14ac:dyDescent="0.25">
      <c r="A576" s="159">
        <f t="shared" si="8"/>
        <v>552</v>
      </c>
      <c r="B576" s="247">
        <v>42649</v>
      </c>
      <c r="C576" s="219" t="s">
        <v>47</v>
      </c>
      <c r="D576" s="219" t="s">
        <v>578</v>
      </c>
      <c r="E576" s="211">
        <v>214.87</v>
      </c>
    </row>
    <row r="577" spans="1:5" x14ac:dyDescent="0.25">
      <c r="A577" s="159">
        <f t="shared" si="8"/>
        <v>553</v>
      </c>
      <c r="B577" s="246">
        <v>42649</v>
      </c>
      <c r="C577" s="233" t="s">
        <v>556</v>
      </c>
      <c r="D577" s="229" t="s">
        <v>579</v>
      </c>
      <c r="E577" s="209">
        <v>80</v>
      </c>
    </row>
    <row r="578" spans="1:5" x14ac:dyDescent="0.25">
      <c r="A578" s="159">
        <f t="shared" si="8"/>
        <v>554</v>
      </c>
      <c r="B578" s="246">
        <v>42653</v>
      </c>
      <c r="C578" s="233" t="s">
        <v>531</v>
      </c>
      <c r="D578" s="229" t="s">
        <v>580</v>
      </c>
      <c r="E578" s="209">
        <v>2092.87</v>
      </c>
    </row>
    <row r="579" spans="1:5" x14ac:dyDescent="0.25">
      <c r="A579" s="159">
        <f t="shared" si="8"/>
        <v>555</v>
      </c>
      <c r="B579" s="246">
        <v>42653</v>
      </c>
      <c r="C579" s="233" t="s">
        <v>531</v>
      </c>
      <c r="D579" s="233" t="s">
        <v>581</v>
      </c>
      <c r="E579" s="209">
        <v>2085.3000000000002</v>
      </c>
    </row>
    <row r="580" spans="1:5" ht="30" x14ac:dyDescent="0.25">
      <c r="A580" s="159">
        <f t="shared" si="8"/>
        <v>556</v>
      </c>
      <c r="B580" s="246">
        <v>42653</v>
      </c>
      <c r="C580" s="233" t="s">
        <v>531</v>
      </c>
      <c r="D580" s="233" t="s">
        <v>582</v>
      </c>
      <c r="E580" s="209">
        <v>2307.88</v>
      </c>
    </row>
    <row r="581" spans="1:5" x14ac:dyDescent="0.25">
      <c r="A581" s="159">
        <f t="shared" si="8"/>
        <v>557</v>
      </c>
      <c r="B581" s="246">
        <v>42653</v>
      </c>
      <c r="C581" s="233" t="s">
        <v>25</v>
      </c>
      <c r="D581" s="229" t="s">
        <v>583</v>
      </c>
      <c r="E581" s="209">
        <v>147</v>
      </c>
    </row>
    <row r="582" spans="1:5" x14ac:dyDescent="0.25">
      <c r="A582" s="159">
        <f t="shared" si="8"/>
        <v>558</v>
      </c>
      <c r="B582" s="246">
        <v>42653</v>
      </c>
      <c r="C582" s="233" t="s">
        <v>213</v>
      </c>
      <c r="D582" s="229" t="s">
        <v>584</v>
      </c>
      <c r="E582" s="209">
        <v>60</v>
      </c>
    </row>
    <row r="583" spans="1:5" x14ac:dyDescent="0.25">
      <c r="A583" s="159">
        <f t="shared" si="8"/>
        <v>559</v>
      </c>
      <c r="B583" s="246">
        <v>42654</v>
      </c>
      <c r="C583" s="233" t="s">
        <v>492</v>
      </c>
      <c r="D583" s="229" t="s">
        <v>585</v>
      </c>
      <c r="E583" s="209">
        <v>1481.27</v>
      </c>
    </row>
    <row r="584" spans="1:5" x14ac:dyDescent="0.25">
      <c r="A584" s="159">
        <f t="shared" si="8"/>
        <v>560</v>
      </c>
      <c r="B584" s="246">
        <v>42654</v>
      </c>
      <c r="C584" s="233" t="s">
        <v>494</v>
      </c>
      <c r="D584" s="229" t="s">
        <v>586</v>
      </c>
      <c r="E584" s="209">
        <v>1481.27</v>
      </c>
    </row>
    <row r="585" spans="1:5" x14ac:dyDescent="0.25">
      <c r="A585" s="159">
        <f t="shared" si="8"/>
        <v>561</v>
      </c>
      <c r="B585" s="246">
        <v>42654</v>
      </c>
      <c r="C585" s="233" t="s">
        <v>496</v>
      </c>
      <c r="D585" s="229" t="s">
        <v>587</v>
      </c>
      <c r="E585" s="209">
        <v>257.44</v>
      </c>
    </row>
    <row r="586" spans="1:5" x14ac:dyDescent="0.25">
      <c r="A586" s="159">
        <f t="shared" si="8"/>
        <v>562</v>
      </c>
      <c r="B586" s="246">
        <v>42654</v>
      </c>
      <c r="C586" s="233" t="s">
        <v>531</v>
      </c>
      <c r="D586" s="229" t="s">
        <v>588</v>
      </c>
      <c r="E586" s="209">
        <v>2410.08</v>
      </c>
    </row>
    <row r="587" spans="1:5" x14ac:dyDescent="0.25">
      <c r="A587" s="159">
        <f t="shared" si="8"/>
        <v>563</v>
      </c>
      <c r="B587" s="246">
        <v>42654</v>
      </c>
      <c r="C587" s="233" t="s">
        <v>498</v>
      </c>
      <c r="D587" s="229" t="s">
        <v>589</v>
      </c>
      <c r="E587" s="209">
        <v>3344.98</v>
      </c>
    </row>
    <row r="588" spans="1:5" x14ac:dyDescent="0.25">
      <c r="A588" s="159">
        <f t="shared" si="8"/>
        <v>564</v>
      </c>
      <c r="B588" s="246">
        <v>42654</v>
      </c>
      <c r="C588" s="233" t="s">
        <v>590</v>
      </c>
      <c r="D588" s="229" t="s">
        <v>591</v>
      </c>
      <c r="E588" s="209">
        <v>1100</v>
      </c>
    </row>
    <row r="589" spans="1:5" x14ac:dyDescent="0.25">
      <c r="A589" s="159">
        <f t="shared" si="8"/>
        <v>565</v>
      </c>
      <c r="B589" s="246">
        <v>42657</v>
      </c>
      <c r="C589" s="233" t="s">
        <v>193</v>
      </c>
      <c r="D589" s="229" t="s">
        <v>592</v>
      </c>
      <c r="E589" s="209">
        <v>135</v>
      </c>
    </row>
    <row r="590" spans="1:5" x14ac:dyDescent="0.25">
      <c r="A590" s="159">
        <f t="shared" si="8"/>
        <v>566</v>
      </c>
      <c r="B590" s="246">
        <v>42657</v>
      </c>
      <c r="C590" s="233" t="s">
        <v>514</v>
      </c>
      <c r="D590" s="229" t="s">
        <v>593</v>
      </c>
      <c r="E590" s="209">
        <v>391.55</v>
      </c>
    </row>
    <row r="591" spans="1:5" x14ac:dyDescent="0.25">
      <c r="A591" s="159">
        <f t="shared" si="8"/>
        <v>567</v>
      </c>
      <c r="B591" s="246">
        <v>42657</v>
      </c>
      <c r="C591" s="233" t="s">
        <v>202</v>
      </c>
      <c r="D591" s="229" t="s">
        <v>594</v>
      </c>
      <c r="E591" s="209">
        <v>573</v>
      </c>
    </row>
    <row r="592" spans="1:5" x14ac:dyDescent="0.25">
      <c r="A592" s="159">
        <f t="shared" si="8"/>
        <v>568</v>
      </c>
      <c r="B592" s="246">
        <v>42657</v>
      </c>
      <c r="C592" s="233" t="s">
        <v>45</v>
      </c>
      <c r="D592" s="229" t="s">
        <v>595</v>
      </c>
      <c r="E592" s="209">
        <v>188.29</v>
      </c>
    </row>
    <row r="593" spans="1:5" x14ac:dyDescent="0.25">
      <c r="A593" s="159">
        <f t="shared" si="8"/>
        <v>569</v>
      </c>
      <c r="B593" s="246">
        <v>42657</v>
      </c>
      <c r="C593" s="233" t="s">
        <v>45</v>
      </c>
      <c r="D593" s="229" t="s">
        <v>596</v>
      </c>
      <c r="E593" s="209">
        <f>31.08+1138.08</f>
        <v>1169.1599999999999</v>
      </c>
    </row>
    <row r="594" spans="1:5" x14ac:dyDescent="0.25">
      <c r="A594" s="159">
        <f t="shared" si="8"/>
        <v>570</v>
      </c>
      <c r="B594" s="246">
        <v>42657</v>
      </c>
      <c r="C594" s="233" t="s">
        <v>45</v>
      </c>
      <c r="D594" s="229" t="s">
        <v>597</v>
      </c>
      <c r="E594" s="209">
        <v>438.02</v>
      </c>
    </row>
    <row r="595" spans="1:5" ht="30" x14ac:dyDescent="0.25">
      <c r="A595" s="159">
        <f t="shared" si="8"/>
        <v>571</v>
      </c>
      <c r="B595" s="246">
        <v>42657</v>
      </c>
      <c r="C595" s="233" t="s">
        <v>552</v>
      </c>
      <c r="D595" s="229" t="s">
        <v>598</v>
      </c>
      <c r="E595" s="209">
        <v>129.03</v>
      </c>
    </row>
    <row r="596" spans="1:5" ht="30" x14ac:dyDescent="0.25">
      <c r="A596" s="159">
        <f t="shared" si="8"/>
        <v>572</v>
      </c>
      <c r="B596" s="246">
        <v>42662</v>
      </c>
      <c r="C596" s="233" t="s">
        <v>511</v>
      </c>
      <c r="D596" s="229" t="s">
        <v>599</v>
      </c>
      <c r="E596" s="209">
        <v>823.2</v>
      </c>
    </row>
    <row r="597" spans="1:5" x14ac:dyDescent="0.25">
      <c r="A597" s="159">
        <f t="shared" si="8"/>
        <v>573</v>
      </c>
      <c r="B597" s="248">
        <v>42662</v>
      </c>
      <c r="C597" s="233" t="s">
        <v>600</v>
      </c>
      <c r="D597" s="229" t="s">
        <v>601</v>
      </c>
      <c r="E597" s="209">
        <v>219.65</v>
      </c>
    </row>
    <row r="598" spans="1:5" x14ac:dyDescent="0.25">
      <c r="A598" s="159">
        <f t="shared" si="8"/>
        <v>574</v>
      </c>
      <c r="B598" s="248">
        <v>42662</v>
      </c>
      <c r="C598" s="233" t="s">
        <v>61</v>
      </c>
      <c r="D598" s="229" t="s">
        <v>602</v>
      </c>
      <c r="E598" s="209">
        <v>602.04</v>
      </c>
    </row>
    <row r="599" spans="1:5" x14ac:dyDescent="0.25">
      <c r="A599" s="159">
        <f t="shared" si="8"/>
        <v>575</v>
      </c>
      <c r="B599" s="248">
        <v>42662</v>
      </c>
      <c r="C599" s="233" t="s">
        <v>61</v>
      </c>
      <c r="D599" s="229" t="s">
        <v>603</v>
      </c>
      <c r="E599" s="209">
        <v>856.77</v>
      </c>
    </row>
    <row r="600" spans="1:5" ht="30" x14ac:dyDescent="0.25">
      <c r="A600" s="159">
        <f t="shared" si="8"/>
        <v>576</v>
      </c>
      <c r="B600" s="248">
        <v>42662</v>
      </c>
      <c r="C600" s="233" t="s">
        <v>59</v>
      </c>
      <c r="D600" s="229" t="s">
        <v>536</v>
      </c>
      <c r="E600" s="209">
        <v>714.96</v>
      </c>
    </row>
    <row r="601" spans="1:5" ht="30" x14ac:dyDescent="0.25">
      <c r="A601" s="159">
        <f t="shared" si="8"/>
        <v>577</v>
      </c>
      <c r="B601" s="248">
        <v>42662</v>
      </c>
      <c r="C601" s="233" t="s">
        <v>59</v>
      </c>
      <c r="D601" s="229" t="s">
        <v>604</v>
      </c>
      <c r="E601" s="209">
        <v>6256.24</v>
      </c>
    </row>
    <row r="602" spans="1:5" ht="30" x14ac:dyDescent="0.25">
      <c r="A602" s="159">
        <f t="shared" si="8"/>
        <v>578</v>
      </c>
      <c r="B602" s="248">
        <v>42664</v>
      </c>
      <c r="C602" s="233" t="s">
        <v>49</v>
      </c>
      <c r="D602" s="229" t="s">
        <v>605</v>
      </c>
      <c r="E602" s="209">
        <v>43.33</v>
      </c>
    </row>
    <row r="603" spans="1:5" x14ac:dyDescent="0.25">
      <c r="A603" s="159">
        <f t="shared" ref="A603:A666" si="9">SUM(A602+1)</f>
        <v>579</v>
      </c>
      <c r="B603" s="248">
        <v>42664</v>
      </c>
      <c r="C603" s="233" t="s">
        <v>606</v>
      </c>
      <c r="D603" s="229" t="s">
        <v>607</v>
      </c>
      <c r="E603" s="209">
        <v>50</v>
      </c>
    </row>
    <row r="604" spans="1:5" x14ac:dyDescent="0.25">
      <c r="A604" s="159">
        <f t="shared" si="9"/>
        <v>580</v>
      </c>
      <c r="B604" s="248">
        <v>42664</v>
      </c>
      <c r="C604" s="233" t="s">
        <v>45</v>
      </c>
      <c r="D604" s="229" t="s">
        <v>608</v>
      </c>
      <c r="E604" s="209">
        <f>42.06+140.82</f>
        <v>182.88</v>
      </c>
    </row>
    <row r="605" spans="1:5" x14ac:dyDescent="0.25">
      <c r="A605" s="159">
        <f t="shared" si="9"/>
        <v>581</v>
      </c>
      <c r="B605" s="248">
        <v>42664</v>
      </c>
      <c r="C605" s="233" t="s">
        <v>45</v>
      </c>
      <c r="D605" s="229" t="s">
        <v>609</v>
      </c>
      <c r="E605" s="209">
        <v>1261.1199999999999</v>
      </c>
    </row>
    <row r="606" spans="1:5" x14ac:dyDescent="0.25">
      <c r="A606" s="159">
        <f t="shared" si="9"/>
        <v>582</v>
      </c>
      <c r="B606" s="248">
        <v>42664</v>
      </c>
      <c r="C606" s="233" t="s">
        <v>45</v>
      </c>
      <c r="D606" s="229" t="s">
        <v>610</v>
      </c>
      <c r="E606" s="209">
        <v>41.17</v>
      </c>
    </row>
    <row r="607" spans="1:5" x14ac:dyDescent="0.25">
      <c r="A607" s="159">
        <f t="shared" si="9"/>
        <v>583</v>
      </c>
      <c r="B607" s="248">
        <v>42664</v>
      </c>
      <c r="C607" s="233" t="s">
        <v>45</v>
      </c>
      <c r="D607" s="229" t="s">
        <v>611</v>
      </c>
      <c r="E607" s="209">
        <v>74.430000000000007</v>
      </c>
    </row>
    <row r="608" spans="1:5" x14ac:dyDescent="0.25">
      <c r="A608" s="159">
        <f t="shared" si="9"/>
        <v>584</v>
      </c>
      <c r="B608" s="248">
        <v>42664</v>
      </c>
      <c r="C608" s="233" t="s">
        <v>45</v>
      </c>
      <c r="D608" s="229" t="s">
        <v>612</v>
      </c>
      <c r="E608" s="209">
        <v>524.35</v>
      </c>
    </row>
    <row r="609" spans="1:5" x14ac:dyDescent="0.25">
      <c r="A609" s="159">
        <f t="shared" si="9"/>
        <v>585</v>
      </c>
      <c r="B609" s="248">
        <v>42664</v>
      </c>
      <c r="C609" s="233" t="s">
        <v>45</v>
      </c>
      <c r="D609" s="229" t="s">
        <v>613</v>
      </c>
      <c r="E609" s="209">
        <v>1202.03</v>
      </c>
    </row>
    <row r="610" spans="1:5" x14ac:dyDescent="0.25">
      <c r="A610" s="159">
        <f t="shared" si="9"/>
        <v>586</v>
      </c>
      <c r="B610" s="248">
        <v>42664</v>
      </c>
      <c r="C610" s="233" t="s">
        <v>45</v>
      </c>
      <c r="D610" s="229" t="s">
        <v>614</v>
      </c>
      <c r="E610" s="209">
        <v>1734.68</v>
      </c>
    </row>
    <row r="611" spans="1:5" x14ac:dyDescent="0.25">
      <c r="A611" s="159">
        <f t="shared" si="9"/>
        <v>587</v>
      </c>
      <c r="B611" s="248">
        <v>42664</v>
      </c>
      <c r="C611" s="233" t="s">
        <v>45</v>
      </c>
      <c r="D611" s="229" t="s">
        <v>615</v>
      </c>
      <c r="E611" s="209">
        <f>63.99+653.34+62.61</f>
        <v>779.94</v>
      </c>
    </row>
    <row r="612" spans="1:5" x14ac:dyDescent="0.25">
      <c r="A612" s="159">
        <f t="shared" si="9"/>
        <v>588</v>
      </c>
      <c r="B612" s="248">
        <v>42664</v>
      </c>
      <c r="C612" s="233" t="s">
        <v>616</v>
      </c>
      <c r="D612" s="229" t="s">
        <v>617</v>
      </c>
      <c r="E612" s="209">
        <v>101.96</v>
      </c>
    </row>
    <row r="613" spans="1:5" x14ac:dyDescent="0.25">
      <c r="A613" s="159">
        <f t="shared" si="9"/>
        <v>589</v>
      </c>
      <c r="B613" s="249">
        <v>42664</v>
      </c>
      <c r="C613" s="233" t="s">
        <v>616</v>
      </c>
      <c r="D613" s="229" t="s">
        <v>618</v>
      </c>
      <c r="E613" s="209">
        <v>820.14</v>
      </c>
    </row>
    <row r="614" spans="1:5" ht="30" x14ac:dyDescent="0.25">
      <c r="A614" s="159">
        <f t="shared" si="9"/>
        <v>590</v>
      </c>
      <c r="B614" s="250">
        <v>42667</v>
      </c>
      <c r="C614" s="233" t="s">
        <v>619</v>
      </c>
      <c r="D614" s="229" t="s">
        <v>620</v>
      </c>
      <c r="E614" s="209">
        <v>73.5</v>
      </c>
    </row>
    <row r="615" spans="1:5" ht="30" x14ac:dyDescent="0.25">
      <c r="A615" s="159">
        <f t="shared" si="9"/>
        <v>591</v>
      </c>
      <c r="B615" s="249">
        <v>42667</v>
      </c>
      <c r="C615" s="233" t="s">
        <v>49</v>
      </c>
      <c r="D615" s="229" t="s">
        <v>621</v>
      </c>
      <c r="E615" s="209">
        <v>153.44999999999999</v>
      </c>
    </row>
    <row r="616" spans="1:5" x14ac:dyDescent="0.25">
      <c r="A616" s="159">
        <f t="shared" si="9"/>
        <v>592</v>
      </c>
      <c r="B616" s="250">
        <v>42667</v>
      </c>
      <c r="C616" s="233" t="s">
        <v>622</v>
      </c>
      <c r="D616" s="229" t="s">
        <v>623</v>
      </c>
      <c r="E616" s="209">
        <v>78.41</v>
      </c>
    </row>
    <row r="617" spans="1:5" ht="30" x14ac:dyDescent="0.25">
      <c r="A617" s="159">
        <f t="shared" si="9"/>
        <v>593</v>
      </c>
      <c r="B617" s="248">
        <v>42668</v>
      </c>
      <c r="C617" s="233" t="s">
        <v>72</v>
      </c>
      <c r="D617" s="229" t="s">
        <v>624</v>
      </c>
      <c r="E617" s="209">
        <v>103.97</v>
      </c>
    </row>
    <row r="618" spans="1:5" x14ac:dyDescent="0.25">
      <c r="A618" s="159">
        <f t="shared" si="9"/>
        <v>594</v>
      </c>
      <c r="B618" s="251">
        <v>42668</v>
      </c>
      <c r="C618" s="234" t="s">
        <v>44</v>
      </c>
      <c r="D618" s="234" t="s">
        <v>625</v>
      </c>
      <c r="E618" s="212">
        <v>180</v>
      </c>
    </row>
    <row r="619" spans="1:5" x14ac:dyDescent="0.25">
      <c r="A619" s="159">
        <f t="shared" si="9"/>
        <v>595</v>
      </c>
      <c r="B619" s="247">
        <v>42668</v>
      </c>
      <c r="C619" s="219" t="s">
        <v>626</v>
      </c>
      <c r="D619" s="219" t="s">
        <v>627</v>
      </c>
      <c r="E619" s="211">
        <v>164</v>
      </c>
    </row>
    <row r="620" spans="1:5" x14ac:dyDescent="0.25">
      <c r="A620" s="159">
        <f t="shared" si="9"/>
        <v>596</v>
      </c>
      <c r="B620" s="247">
        <v>42668</v>
      </c>
      <c r="C620" s="219" t="s">
        <v>48</v>
      </c>
      <c r="D620" s="234" t="s">
        <v>628</v>
      </c>
      <c r="E620" s="211">
        <v>332.37</v>
      </c>
    </row>
    <row r="621" spans="1:5" x14ac:dyDescent="0.25">
      <c r="A621" s="159">
        <f t="shared" si="9"/>
        <v>597</v>
      </c>
      <c r="B621" s="246">
        <v>42669</v>
      </c>
      <c r="C621" s="233" t="s">
        <v>212</v>
      </c>
      <c r="D621" s="229" t="s">
        <v>583</v>
      </c>
      <c r="E621" s="209">
        <v>500</v>
      </c>
    </row>
    <row r="622" spans="1:5" x14ac:dyDescent="0.25">
      <c r="A622" s="159">
        <f t="shared" si="9"/>
        <v>598</v>
      </c>
      <c r="B622" s="247">
        <v>42671</v>
      </c>
      <c r="C622" s="219" t="s">
        <v>45</v>
      </c>
      <c r="D622" s="219" t="s">
        <v>629</v>
      </c>
      <c r="E622" s="209">
        <v>73.37</v>
      </c>
    </row>
    <row r="623" spans="1:5" x14ac:dyDescent="0.25">
      <c r="A623" s="159">
        <f t="shared" si="9"/>
        <v>599</v>
      </c>
      <c r="B623" s="247">
        <v>42671</v>
      </c>
      <c r="C623" s="219" t="s">
        <v>45</v>
      </c>
      <c r="D623" s="219" t="s">
        <v>630</v>
      </c>
      <c r="E623" s="211">
        <v>279.88</v>
      </c>
    </row>
    <row r="624" spans="1:5" ht="30" x14ac:dyDescent="0.25">
      <c r="A624" s="159">
        <f t="shared" si="9"/>
        <v>600</v>
      </c>
      <c r="B624" s="247">
        <v>42671</v>
      </c>
      <c r="C624" s="219" t="s">
        <v>52</v>
      </c>
      <c r="D624" s="219" t="s">
        <v>631</v>
      </c>
      <c r="E624" s="211">
        <v>329</v>
      </c>
    </row>
    <row r="625" spans="1:5" x14ac:dyDescent="0.25">
      <c r="A625" s="159">
        <f t="shared" si="9"/>
        <v>601</v>
      </c>
      <c r="B625" s="247">
        <v>42671</v>
      </c>
      <c r="C625" s="219" t="s">
        <v>632</v>
      </c>
      <c r="D625" s="219" t="s">
        <v>633</v>
      </c>
      <c r="E625" s="211">
        <v>3103</v>
      </c>
    </row>
    <row r="626" spans="1:5" x14ac:dyDescent="0.25">
      <c r="A626" s="159">
        <f t="shared" si="9"/>
        <v>602</v>
      </c>
      <c r="B626" s="247">
        <v>42674</v>
      </c>
      <c r="C626" s="219" t="s">
        <v>181</v>
      </c>
      <c r="D626" s="219" t="s">
        <v>634</v>
      </c>
      <c r="E626" s="211">
        <v>225</v>
      </c>
    </row>
    <row r="627" spans="1:5" x14ac:dyDescent="0.25">
      <c r="A627" s="159">
        <f t="shared" si="9"/>
        <v>603</v>
      </c>
      <c r="B627" s="247">
        <v>42674</v>
      </c>
      <c r="C627" s="219" t="s">
        <v>43</v>
      </c>
      <c r="D627" s="219" t="s">
        <v>635</v>
      </c>
      <c r="E627" s="211">
        <v>533.53</v>
      </c>
    </row>
    <row r="628" spans="1:5" x14ac:dyDescent="0.25">
      <c r="A628" s="159">
        <f t="shared" si="9"/>
        <v>604</v>
      </c>
      <c r="B628" s="247">
        <v>42674</v>
      </c>
      <c r="C628" s="219" t="s">
        <v>563</v>
      </c>
      <c r="D628" s="219" t="s">
        <v>636</v>
      </c>
      <c r="E628" s="211">
        <v>1294.96</v>
      </c>
    </row>
    <row r="629" spans="1:5" x14ac:dyDescent="0.25">
      <c r="A629" s="159">
        <f t="shared" si="9"/>
        <v>605</v>
      </c>
      <c r="B629" s="247">
        <v>42674</v>
      </c>
      <c r="C629" s="235" t="s">
        <v>637</v>
      </c>
      <c r="D629" s="235" t="s">
        <v>137</v>
      </c>
      <c r="E629" s="211">
        <v>1684</v>
      </c>
    </row>
    <row r="630" spans="1:5" x14ac:dyDescent="0.25">
      <c r="A630" s="159">
        <f t="shared" si="9"/>
        <v>606</v>
      </c>
      <c r="B630" s="247">
        <v>42674</v>
      </c>
      <c r="C630" s="230" t="s">
        <v>210</v>
      </c>
      <c r="D630" s="231" t="s">
        <v>137</v>
      </c>
      <c r="E630" s="211">
        <v>1632</v>
      </c>
    </row>
    <row r="631" spans="1:5" x14ac:dyDescent="0.25">
      <c r="A631" s="159">
        <f t="shared" si="9"/>
        <v>607</v>
      </c>
      <c r="B631" s="247">
        <v>42674</v>
      </c>
      <c r="C631" s="210" t="s">
        <v>372</v>
      </c>
      <c r="D631" s="231" t="s">
        <v>137</v>
      </c>
      <c r="E631" s="211">
        <v>2305</v>
      </c>
    </row>
    <row r="632" spans="1:5" x14ac:dyDescent="0.25">
      <c r="A632" s="159">
        <f t="shared" si="9"/>
        <v>608</v>
      </c>
      <c r="B632" s="247">
        <v>42674</v>
      </c>
      <c r="C632" s="210" t="s">
        <v>373</v>
      </c>
      <c r="D632" s="210" t="s">
        <v>137</v>
      </c>
      <c r="E632" s="211">
        <v>1684</v>
      </c>
    </row>
    <row r="633" spans="1:5" x14ac:dyDescent="0.25">
      <c r="A633" s="159">
        <f t="shared" si="9"/>
        <v>609</v>
      </c>
      <c r="B633" s="247">
        <v>42674</v>
      </c>
      <c r="C633" s="210" t="s">
        <v>336</v>
      </c>
      <c r="D633" s="210" t="s">
        <v>137</v>
      </c>
      <c r="E633" s="211">
        <v>1802</v>
      </c>
    </row>
    <row r="634" spans="1:5" x14ac:dyDescent="0.25">
      <c r="A634" s="159">
        <f t="shared" si="9"/>
        <v>610</v>
      </c>
      <c r="B634" s="247">
        <v>42674</v>
      </c>
      <c r="C634" s="210" t="s">
        <v>570</v>
      </c>
      <c r="D634" s="210" t="s">
        <v>137</v>
      </c>
      <c r="E634" s="211">
        <v>779</v>
      </c>
    </row>
    <row r="635" spans="1:5" x14ac:dyDescent="0.25">
      <c r="A635" s="159">
        <f t="shared" si="9"/>
        <v>611</v>
      </c>
      <c r="B635" s="247">
        <v>42674</v>
      </c>
      <c r="C635" s="210" t="s">
        <v>213</v>
      </c>
      <c r="D635" s="232" t="s">
        <v>137</v>
      </c>
      <c r="E635" s="211">
        <v>2597</v>
      </c>
    </row>
    <row r="636" spans="1:5" x14ac:dyDescent="0.25">
      <c r="A636" s="159">
        <f t="shared" si="9"/>
        <v>612</v>
      </c>
      <c r="B636" s="247">
        <v>42674</v>
      </c>
      <c r="C636" s="210" t="s">
        <v>337</v>
      </c>
      <c r="D636" s="210" t="s">
        <v>137</v>
      </c>
      <c r="E636" s="211">
        <v>1248</v>
      </c>
    </row>
    <row r="637" spans="1:5" x14ac:dyDescent="0.25">
      <c r="A637" s="159">
        <f t="shared" si="9"/>
        <v>613</v>
      </c>
      <c r="B637" s="247">
        <v>42674</v>
      </c>
      <c r="C637" s="210" t="s">
        <v>215</v>
      </c>
      <c r="D637" s="210" t="s">
        <v>137</v>
      </c>
      <c r="E637" s="211">
        <v>1684</v>
      </c>
    </row>
    <row r="638" spans="1:5" x14ac:dyDescent="0.25">
      <c r="A638" s="159">
        <f t="shared" si="9"/>
        <v>614</v>
      </c>
      <c r="B638" s="247">
        <v>42674</v>
      </c>
      <c r="C638" s="210" t="s">
        <v>216</v>
      </c>
      <c r="D638" s="210" t="s">
        <v>137</v>
      </c>
      <c r="E638" s="211">
        <v>1750</v>
      </c>
    </row>
    <row r="639" spans="1:5" x14ac:dyDescent="0.25">
      <c r="A639" s="159">
        <f t="shared" si="9"/>
        <v>615</v>
      </c>
      <c r="B639" s="247">
        <v>42674</v>
      </c>
      <c r="C639" s="210" t="s">
        <v>432</v>
      </c>
      <c r="D639" s="231" t="s">
        <v>137</v>
      </c>
      <c r="E639" s="211">
        <v>1352</v>
      </c>
    </row>
    <row r="640" spans="1:5" x14ac:dyDescent="0.25">
      <c r="A640" s="159">
        <f t="shared" si="9"/>
        <v>616</v>
      </c>
      <c r="B640" s="247">
        <v>42674</v>
      </c>
      <c r="C640" s="210" t="s">
        <v>218</v>
      </c>
      <c r="D640" s="210" t="s">
        <v>137</v>
      </c>
      <c r="E640" s="211">
        <v>1690</v>
      </c>
    </row>
    <row r="641" spans="1:5" x14ac:dyDescent="0.25">
      <c r="A641" s="159">
        <f t="shared" si="9"/>
        <v>617</v>
      </c>
      <c r="B641" s="247">
        <v>42674</v>
      </c>
      <c r="C641" s="210" t="s">
        <v>477</v>
      </c>
      <c r="D641" s="210" t="s">
        <v>137</v>
      </c>
      <c r="E641" s="211">
        <v>1403</v>
      </c>
    </row>
    <row r="642" spans="1:5" x14ac:dyDescent="0.25">
      <c r="A642" s="159">
        <f t="shared" si="9"/>
        <v>618</v>
      </c>
      <c r="B642" s="247">
        <v>42674</v>
      </c>
      <c r="C642" s="210" t="s">
        <v>392</v>
      </c>
      <c r="D642" s="210" t="s">
        <v>137</v>
      </c>
      <c r="E642" s="211">
        <v>1305</v>
      </c>
    </row>
    <row r="643" spans="1:5" x14ac:dyDescent="0.25">
      <c r="A643" s="159">
        <f t="shared" si="9"/>
        <v>619</v>
      </c>
      <c r="B643" s="247">
        <v>42674</v>
      </c>
      <c r="C643" s="210" t="s">
        <v>375</v>
      </c>
      <c r="D643" s="210" t="s">
        <v>137</v>
      </c>
      <c r="E643" s="211">
        <v>1162</v>
      </c>
    </row>
    <row r="644" spans="1:5" x14ac:dyDescent="0.25">
      <c r="A644" s="159">
        <f t="shared" si="9"/>
        <v>620</v>
      </c>
      <c r="B644" s="247">
        <v>42674</v>
      </c>
      <c r="C644" s="210" t="s">
        <v>25</v>
      </c>
      <c r="D644" s="210" t="s">
        <v>137</v>
      </c>
      <c r="E644" s="211">
        <v>3971</v>
      </c>
    </row>
    <row r="645" spans="1:5" x14ac:dyDescent="0.25">
      <c r="A645" s="159">
        <f t="shared" si="9"/>
        <v>621</v>
      </c>
      <c r="B645" s="247">
        <v>42674</v>
      </c>
      <c r="C645" s="219" t="s">
        <v>638</v>
      </c>
      <c r="D645" s="219" t="s">
        <v>137</v>
      </c>
      <c r="E645" s="211">
        <v>1402</v>
      </c>
    </row>
    <row r="646" spans="1:5" x14ac:dyDescent="0.25">
      <c r="A646" s="159">
        <f t="shared" si="9"/>
        <v>622</v>
      </c>
      <c r="B646" s="247">
        <v>42674</v>
      </c>
      <c r="C646" s="219" t="s">
        <v>639</v>
      </c>
      <c r="D646" s="219" t="s">
        <v>137</v>
      </c>
      <c r="E646" s="211">
        <v>656</v>
      </c>
    </row>
    <row r="647" spans="1:5" x14ac:dyDescent="0.25">
      <c r="A647" s="159">
        <f t="shared" si="9"/>
        <v>623</v>
      </c>
      <c r="B647" s="247">
        <v>42674</v>
      </c>
      <c r="C647" s="233" t="s">
        <v>640</v>
      </c>
      <c r="D647" s="229" t="s">
        <v>434</v>
      </c>
      <c r="E647" s="209">
        <v>1170</v>
      </c>
    </row>
    <row r="648" spans="1:5" x14ac:dyDescent="0.25">
      <c r="A648" s="159">
        <f t="shared" si="9"/>
        <v>624</v>
      </c>
      <c r="B648" s="247">
        <v>42674</v>
      </c>
      <c r="C648" s="219" t="s">
        <v>224</v>
      </c>
      <c r="D648" s="219" t="s">
        <v>434</v>
      </c>
      <c r="E648" s="211">
        <v>2646</v>
      </c>
    </row>
    <row r="649" spans="1:5" x14ac:dyDescent="0.25">
      <c r="A649" s="159">
        <f t="shared" si="9"/>
        <v>625</v>
      </c>
      <c r="B649" s="247">
        <v>42674</v>
      </c>
      <c r="C649" s="219" t="s">
        <v>138</v>
      </c>
      <c r="D649" s="219" t="s">
        <v>434</v>
      </c>
      <c r="E649" s="211">
        <v>279.08999999999997</v>
      </c>
    </row>
    <row r="650" spans="1:5" x14ac:dyDescent="0.25">
      <c r="A650" s="159">
        <f t="shared" si="9"/>
        <v>626</v>
      </c>
      <c r="B650" s="247">
        <v>42674</v>
      </c>
      <c r="C650" s="219" t="s">
        <v>435</v>
      </c>
      <c r="D650" s="229" t="s">
        <v>434</v>
      </c>
      <c r="E650" s="211">
        <v>979.88</v>
      </c>
    </row>
    <row r="651" spans="1:5" x14ac:dyDescent="0.25">
      <c r="A651" s="159">
        <f t="shared" si="9"/>
        <v>627</v>
      </c>
      <c r="B651" s="247">
        <v>42674</v>
      </c>
      <c r="C651" s="219" t="s">
        <v>436</v>
      </c>
      <c r="D651" s="219" t="s">
        <v>434</v>
      </c>
      <c r="E651" s="211">
        <v>5757.36</v>
      </c>
    </row>
    <row r="652" spans="1:5" x14ac:dyDescent="0.25">
      <c r="A652" s="159">
        <f t="shared" si="9"/>
        <v>628</v>
      </c>
      <c r="B652" s="247">
        <v>42674</v>
      </c>
      <c r="C652" s="219" t="s">
        <v>571</v>
      </c>
      <c r="D652" s="229" t="s">
        <v>434</v>
      </c>
      <c r="E652" s="211">
        <v>4816.47</v>
      </c>
    </row>
    <row r="653" spans="1:5" x14ac:dyDescent="0.25">
      <c r="A653" s="159">
        <f t="shared" si="9"/>
        <v>629</v>
      </c>
      <c r="B653" s="247">
        <v>42681</v>
      </c>
      <c r="C653" s="219" t="s">
        <v>507</v>
      </c>
      <c r="D653" s="219" t="s">
        <v>641</v>
      </c>
      <c r="E653" s="211">
        <v>459.36</v>
      </c>
    </row>
    <row r="654" spans="1:5" x14ac:dyDescent="0.25">
      <c r="A654" s="159">
        <f t="shared" si="9"/>
        <v>630</v>
      </c>
      <c r="B654" s="247">
        <v>42681</v>
      </c>
      <c r="C654" s="219" t="s">
        <v>486</v>
      </c>
      <c r="D654" s="219" t="s">
        <v>642</v>
      </c>
      <c r="E654" s="211">
        <v>225</v>
      </c>
    </row>
    <row r="655" spans="1:5" x14ac:dyDescent="0.25">
      <c r="A655" s="159">
        <f t="shared" si="9"/>
        <v>631</v>
      </c>
      <c r="B655" s="247">
        <v>42681</v>
      </c>
      <c r="C655" s="219" t="s">
        <v>496</v>
      </c>
      <c r="D655" s="219" t="s">
        <v>643</v>
      </c>
      <c r="E655" s="211">
        <v>386.17</v>
      </c>
    </row>
    <row r="656" spans="1:5" ht="30" x14ac:dyDescent="0.25">
      <c r="A656" s="159">
        <f t="shared" si="9"/>
        <v>632</v>
      </c>
      <c r="B656" s="247">
        <v>42681</v>
      </c>
      <c r="C656" s="219" t="s">
        <v>481</v>
      </c>
      <c r="D656" s="219" t="s">
        <v>644</v>
      </c>
      <c r="E656" s="211">
        <v>56</v>
      </c>
    </row>
    <row r="657" spans="1:5" x14ac:dyDescent="0.25">
      <c r="A657" s="159">
        <f t="shared" si="9"/>
        <v>633</v>
      </c>
      <c r="B657" s="247">
        <v>42681</v>
      </c>
      <c r="C657" s="219" t="s">
        <v>645</v>
      </c>
      <c r="D657" s="219" t="s">
        <v>646</v>
      </c>
      <c r="E657" s="211">
        <v>3080.62</v>
      </c>
    </row>
    <row r="658" spans="1:5" ht="30" x14ac:dyDescent="0.25">
      <c r="A658" s="159">
        <f t="shared" si="9"/>
        <v>634</v>
      </c>
      <c r="B658" s="247">
        <v>42681</v>
      </c>
      <c r="C658" s="219" t="s">
        <v>492</v>
      </c>
      <c r="D658" s="219" t="s">
        <v>647</v>
      </c>
      <c r="E658" s="211">
        <v>1481.27</v>
      </c>
    </row>
    <row r="659" spans="1:5" ht="30" x14ac:dyDescent="0.25">
      <c r="A659" s="159">
        <f t="shared" si="9"/>
        <v>635</v>
      </c>
      <c r="B659" s="247">
        <v>42681</v>
      </c>
      <c r="C659" s="219" t="s">
        <v>494</v>
      </c>
      <c r="D659" s="219" t="s">
        <v>647</v>
      </c>
      <c r="E659" s="211">
        <v>1481.27</v>
      </c>
    </row>
    <row r="660" spans="1:5" x14ac:dyDescent="0.25">
      <c r="A660" s="159">
        <f t="shared" si="9"/>
        <v>636</v>
      </c>
      <c r="B660" s="247">
        <v>42681</v>
      </c>
      <c r="C660" s="219" t="s">
        <v>531</v>
      </c>
      <c r="D660" s="219" t="s">
        <v>648</v>
      </c>
      <c r="E660" s="211">
        <v>2092.87</v>
      </c>
    </row>
    <row r="661" spans="1:5" x14ac:dyDescent="0.25">
      <c r="A661" s="159">
        <f t="shared" si="9"/>
        <v>637</v>
      </c>
      <c r="B661" s="247">
        <v>42681</v>
      </c>
      <c r="C661" s="219" t="s">
        <v>531</v>
      </c>
      <c r="D661" s="219" t="s">
        <v>649</v>
      </c>
      <c r="E661" s="211">
        <v>2307.88</v>
      </c>
    </row>
    <row r="662" spans="1:5" x14ac:dyDescent="0.25">
      <c r="A662" s="159">
        <f t="shared" si="9"/>
        <v>638</v>
      </c>
      <c r="B662" s="247">
        <v>42681</v>
      </c>
      <c r="C662" s="219" t="s">
        <v>531</v>
      </c>
      <c r="D662" s="219" t="s">
        <v>650</v>
      </c>
      <c r="E662" s="211">
        <v>2410.08</v>
      </c>
    </row>
    <row r="663" spans="1:5" x14ac:dyDescent="0.25">
      <c r="A663" s="159">
        <f t="shared" si="9"/>
        <v>639</v>
      </c>
      <c r="B663" s="252">
        <v>42681</v>
      </c>
      <c r="C663" s="236" t="s">
        <v>195</v>
      </c>
      <c r="D663" s="236" t="s">
        <v>651</v>
      </c>
      <c r="E663" s="211">
        <v>200.55</v>
      </c>
    </row>
    <row r="664" spans="1:5" x14ac:dyDescent="0.25">
      <c r="A664" s="159">
        <f t="shared" si="9"/>
        <v>640</v>
      </c>
      <c r="B664" s="247">
        <v>42681</v>
      </c>
      <c r="C664" s="219" t="s">
        <v>539</v>
      </c>
      <c r="D664" s="219" t="s">
        <v>652</v>
      </c>
      <c r="E664" s="211">
        <v>2205.8000000000002</v>
      </c>
    </row>
    <row r="665" spans="1:5" x14ac:dyDescent="0.25">
      <c r="A665" s="159">
        <f t="shared" si="9"/>
        <v>641</v>
      </c>
      <c r="B665" s="247">
        <v>42684</v>
      </c>
      <c r="C665" s="219" t="s">
        <v>531</v>
      </c>
      <c r="D665" s="219" t="s">
        <v>653</v>
      </c>
      <c r="E665" s="211">
        <v>2085.3000000000002</v>
      </c>
    </row>
    <row r="666" spans="1:5" x14ac:dyDescent="0.25">
      <c r="A666" s="159">
        <f t="shared" si="9"/>
        <v>642</v>
      </c>
      <c r="B666" s="247">
        <v>42685</v>
      </c>
      <c r="C666" s="219" t="s">
        <v>556</v>
      </c>
      <c r="D666" s="219" t="s">
        <v>654</v>
      </c>
      <c r="E666" s="211">
        <v>33</v>
      </c>
    </row>
    <row r="667" spans="1:5" x14ac:dyDescent="0.25">
      <c r="A667" s="159">
        <f t="shared" ref="A667:A730" si="10">SUM(A666+1)</f>
        <v>643</v>
      </c>
      <c r="B667" s="247">
        <v>42685</v>
      </c>
      <c r="C667" s="219" t="s">
        <v>514</v>
      </c>
      <c r="D667" s="219" t="s">
        <v>655</v>
      </c>
      <c r="E667" s="211">
        <v>343.8</v>
      </c>
    </row>
    <row r="668" spans="1:5" ht="30" x14ac:dyDescent="0.25">
      <c r="A668" s="159">
        <f t="shared" si="10"/>
        <v>644</v>
      </c>
      <c r="B668" s="247">
        <v>42685</v>
      </c>
      <c r="C668" s="219" t="s">
        <v>656</v>
      </c>
      <c r="D668" s="219" t="s">
        <v>657</v>
      </c>
      <c r="E668" s="211">
        <v>70</v>
      </c>
    </row>
    <row r="669" spans="1:5" x14ac:dyDescent="0.25">
      <c r="A669" s="159">
        <f t="shared" si="10"/>
        <v>645</v>
      </c>
      <c r="B669" s="247">
        <v>42685</v>
      </c>
      <c r="C669" s="219" t="s">
        <v>56</v>
      </c>
      <c r="D669" s="219" t="s">
        <v>658</v>
      </c>
      <c r="E669" s="211">
        <v>44.91</v>
      </c>
    </row>
    <row r="670" spans="1:5" x14ac:dyDescent="0.25">
      <c r="A670" s="159">
        <f t="shared" si="10"/>
        <v>646</v>
      </c>
      <c r="B670" s="247">
        <v>42685</v>
      </c>
      <c r="C670" s="219" t="s">
        <v>659</v>
      </c>
      <c r="D670" s="219" t="s">
        <v>660</v>
      </c>
      <c r="E670" s="211">
        <v>160</v>
      </c>
    </row>
    <row r="671" spans="1:5" x14ac:dyDescent="0.25">
      <c r="A671" s="159">
        <f t="shared" si="10"/>
        <v>647</v>
      </c>
      <c r="B671" s="247">
        <v>42688</v>
      </c>
      <c r="C671" s="219" t="s">
        <v>661</v>
      </c>
      <c r="D671" s="219" t="s">
        <v>662</v>
      </c>
      <c r="E671" s="211">
        <v>99</v>
      </c>
    </row>
    <row r="672" spans="1:5" ht="30" x14ac:dyDescent="0.25">
      <c r="A672" s="159">
        <f t="shared" si="10"/>
        <v>648</v>
      </c>
      <c r="B672" s="247">
        <v>42691</v>
      </c>
      <c r="C672" s="219" t="s">
        <v>193</v>
      </c>
      <c r="D672" s="219" t="s">
        <v>663</v>
      </c>
      <c r="E672" s="211">
        <v>135</v>
      </c>
    </row>
    <row r="673" spans="1:5" ht="30" x14ac:dyDescent="0.25">
      <c r="A673" s="159">
        <f t="shared" si="10"/>
        <v>649</v>
      </c>
      <c r="B673" s="247">
        <v>42691</v>
      </c>
      <c r="C673" s="219" t="s">
        <v>59</v>
      </c>
      <c r="D673" s="219" t="s">
        <v>664</v>
      </c>
      <c r="E673" s="211">
        <v>6704.25</v>
      </c>
    </row>
    <row r="674" spans="1:5" ht="30" x14ac:dyDescent="0.25">
      <c r="A674" s="159">
        <f t="shared" si="10"/>
        <v>650</v>
      </c>
      <c r="B674" s="247">
        <v>42691</v>
      </c>
      <c r="C674" s="219" t="s">
        <v>59</v>
      </c>
      <c r="D674" s="219" t="s">
        <v>665</v>
      </c>
      <c r="E674" s="211">
        <v>917.01</v>
      </c>
    </row>
    <row r="675" spans="1:5" x14ac:dyDescent="0.25">
      <c r="A675" s="159">
        <f t="shared" si="10"/>
        <v>651</v>
      </c>
      <c r="B675" s="247">
        <v>42691</v>
      </c>
      <c r="C675" s="219" t="s">
        <v>61</v>
      </c>
      <c r="D675" s="219" t="s">
        <v>666</v>
      </c>
      <c r="E675" s="211">
        <v>826.21</v>
      </c>
    </row>
    <row r="676" spans="1:5" x14ac:dyDescent="0.25">
      <c r="A676" s="159">
        <f t="shared" si="10"/>
        <v>652</v>
      </c>
      <c r="B676" s="247">
        <v>42691</v>
      </c>
      <c r="C676" s="219" t="s">
        <v>61</v>
      </c>
      <c r="D676" s="219" t="s">
        <v>667</v>
      </c>
      <c r="E676" s="211">
        <v>722.74</v>
      </c>
    </row>
    <row r="677" spans="1:5" x14ac:dyDescent="0.25">
      <c r="A677" s="159">
        <f t="shared" si="10"/>
        <v>653</v>
      </c>
      <c r="B677" s="247">
        <v>42691</v>
      </c>
      <c r="C677" s="219" t="s">
        <v>61</v>
      </c>
      <c r="D677" s="219" t="s">
        <v>668</v>
      </c>
      <c r="E677" s="211">
        <v>242.87</v>
      </c>
    </row>
    <row r="678" spans="1:5" ht="30" x14ac:dyDescent="0.25">
      <c r="A678" s="159">
        <f t="shared" si="10"/>
        <v>654</v>
      </c>
      <c r="B678" s="247">
        <v>42691</v>
      </c>
      <c r="C678" s="219" t="s">
        <v>49</v>
      </c>
      <c r="D678" s="219" t="s">
        <v>669</v>
      </c>
      <c r="E678" s="211">
        <v>43.33</v>
      </c>
    </row>
    <row r="679" spans="1:5" ht="30" x14ac:dyDescent="0.25">
      <c r="A679" s="159">
        <f t="shared" si="10"/>
        <v>655</v>
      </c>
      <c r="B679" s="247">
        <v>42691</v>
      </c>
      <c r="C679" s="219" t="s">
        <v>49</v>
      </c>
      <c r="D679" s="219" t="s">
        <v>670</v>
      </c>
      <c r="E679" s="211">
        <v>111.96</v>
      </c>
    </row>
    <row r="680" spans="1:5" x14ac:dyDescent="0.25">
      <c r="A680" s="159">
        <f t="shared" si="10"/>
        <v>656</v>
      </c>
      <c r="B680" s="247">
        <v>42696</v>
      </c>
      <c r="C680" s="219" t="s">
        <v>671</v>
      </c>
      <c r="D680" s="219" t="s">
        <v>672</v>
      </c>
      <c r="E680" s="211">
        <v>85.4</v>
      </c>
    </row>
    <row r="681" spans="1:5" ht="30" x14ac:dyDescent="0.25">
      <c r="A681" s="159">
        <f t="shared" si="10"/>
        <v>657</v>
      </c>
      <c r="B681" s="247">
        <v>42696</v>
      </c>
      <c r="C681" s="219" t="s">
        <v>202</v>
      </c>
      <c r="D681" s="219" t="s">
        <v>673</v>
      </c>
      <c r="E681" s="211">
        <v>573</v>
      </c>
    </row>
    <row r="682" spans="1:5" x14ac:dyDescent="0.25">
      <c r="A682" s="159">
        <f t="shared" si="10"/>
        <v>658</v>
      </c>
      <c r="B682" s="247">
        <v>42696</v>
      </c>
      <c r="C682" s="219" t="s">
        <v>45</v>
      </c>
      <c r="D682" s="219" t="s">
        <v>674</v>
      </c>
      <c r="E682" s="211">
        <v>729.23</v>
      </c>
    </row>
    <row r="683" spans="1:5" ht="30" x14ac:dyDescent="0.25">
      <c r="A683" s="159">
        <f t="shared" si="10"/>
        <v>659</v>
      </c>
      <c r="B683" s="247">
        <v>42698</v>
      </c>
      <c r="C683" s="219" t="s">
        <v>45</v>
      </c>
      <c r="D683" s="219" t="s">
        <v>675</v>
      </c>
      <c r="E683" s="211">
        <v>2242.5100000000002</v>
      </c>
    </row>
    <row r="684" spans="1:5" ht="30" x14ac:dyDescent="0.25">
      <c r="A684" s="159">
        <f t="shared" si="10"/>
        <v>660</v>
      </c>
      <c r="B684" s="247">
        <v>42698</v>
      </c>
      <c r="C684" s="219" t="s">
        <v>511</v>
      </c>
      <c r="D684" s="219" t="s">
        <v>676</v>
      </c>
      <c r="E684" s="211">
        <v>833</v>
      </c>
    </row>
    <row r="685" spans="1:5" x14ac:dyDescent="0.25">
      <c r="A685" s="159">
        <f t="shared" si="10"/>
        <v>661</v>
      </c>
      <c r="B685" s="247">
        <v>42698</v>
      </c>
      <c r="C685" s="219" t="s">
        <v>677</v>
      </c>
      <c r="D685" s="219" t="s">
        <v>678</v>
      </c>
      <c r="E685" s="211">
        <v>388.49</v>
      </c>
    </row>
    <row r="686" spans="1:5" ht="30" x14ac:dyDescent="0.25">
      <c r="A686" s="159">
        <f t="shared" si="10"/>
        <v>662</v>
      </c>
      <c r="B686" s="247">
        <v>42698</v>
      </c>
      <c r="C686" s="219" t="s">
        <v>552</v>
      </c>
      <c r="D686" s="219" t="s">
        <v>679</v>
      </c>
      <c r="E686" s="211">
        <v>129.03</v>
      </c>
    </row>
    <row r="687" spans="1:5" x14ac:dyDescent="0.25">
      <c r="A687" s="159">
        <f t="shared" si="10"/>
        <v>663</v>
      </c>
      <c r="B687" s="247">
        <v>42703</v>
      </c>
      <c r="C687" s="219" t="s">
        <v>52</v>
      </c>
      <c r="D687" s="219" t="s">
        <v>680</v>
      </c>
      <c r="E687" s="211">
        <v>382</v>
      </c>
    </row>
    <row r="688" spans="1:5" x14ac:dyDescent="0.25">
      <c r="A688" s="159">
        <f t="shared" si="10"/>
        <v>664</v>
      </c>
      <c r="B688" s="247">
        <v>42703</v>
      </c>
      <c r="C688" s="219" t="s">
        <v>74</v>
      </c>
      <c r="D688" s="219" t="s">
        <v>681</v>
      </c>
      <c r="E688" s="211">
        <v>310</v>
      </c>
    </row>
    <row r="689" spans="1:5" ht="30" x14ac:dyDescent="0.25">
      <c r="A689" s="159">
        <f t="shared" si="10"/>
        <v>665</v>
      </c>
      <c r="B689" s="247">
        <v>42703</v>
      </c>
      <c r="C689" s="219" t="s">
        <v>47</v>
      </c>
      <c r="D689" s="219" t="s">
        <v>682</v>
      </c>
      <c r="E689" s="211">
        <f>1173.85+1230.69+598.32</f>
        <v>3002.86</v>
      </c>
    </row>
    <row r="690" spans="1:5" ht="30" x14ac:dyDescent="0.25">
      <c r="A690" s="159">
        <f t="shared" si="10"/>
        <v>666</v>
      </c>
      <c r="B690" s="247">
        <v>42703</v>
      </c>
      <c r="C690" s="219" t="s">
        <v>47</v>
      </c>
      <c r="D690" s="219" t="s">
        <v>683</v>
      </c>
      <c r="E690" s="211">
        <f>919.96+178.97+1284.23</f>
        <v>2383.16</v>
      </c>
    </row>
    <row r="691" spans="1:5" ht="30" x14ac:dyDescent="0.25">
      <c r="A691" s="159">
        <f t="shared" si="10"/>
        <v>667</v>
      </c>
      <c r="B691" s="247">
        <v>42703</v>
      </c>
      <c r="C691" s="219" t="s">
        <v>47</v>
      </c>
      <c r="D691" s="219" t="s">
        <v>684</v>
      </c>
      <c r="E691" s="211">
        <f>276.26+1970+1106.7</f>
        <v>3352.96</v>
      </c>
    </row>
    <row r="692" spans="1:5" x14ac:dyDescent="0.25">
      <c r="A692" s="159">
        <f t="shared" si="10"/>
        <v>668</v>
      </c>
      <c r="B692" s="253">
        <v>42704</v>
      </c>
      <c r="C692" s="219" t="s">
        <v>563</v>
      </c>
      <c r="D692" s="219" t="s">
        <v>685</v>
      </c>
      <c r="E692" s="211">
        <v>135</v>
      </c>
    </row>
    <row r="693" spans="1:5" x14ac:dyDescent="0.25">
      <c r="A693" s="159">
        <f t="shared" si="10"/>
        <v>669</v>
      </c>
      <c r="B693" s="253">
        <v>42704</v>
      </c>
      <c r="C693" s="235" t="s">
        <v>637</v>
      </c>
      <c r="D693" s="219" t="s">
        <v>685</v>
      </c>
      <c r="E693" s="211">
        <v>1362</v>
      </c>
    </row>
    <row r="694" spans="1:5" x14ac:dyDescent="0.25">
      <c r="A694" s="159">
        <f t="shared" si="10"/>
        <v>670</v>
      </c>
      <c r="B694" s="253">
        <v>42704</v>
      </c>
      <c r="C694" s="230" t="s">
        <v>210</v>
      </c>
      <c r="D694" s="219" t="s">
        <v>685</v>
      </c>
      <c r="E694" s="211">
        <v>1193</v>
      </c>
    </row>
    <row r="695" spans="1:5" x14ac:dyDescent="0.25">
      <c r="A695" s="159">
        <f t="shared" si="10"/>
        <v>671</v>
      </c>
      <c r="B695" s="253">
        <v>42704</v>
      </c>
      <c r="C695" s="210" t="s">
        <v>372</v>
      </c>
      <c r="D695" s="219" t="s">
        <v>685</v>
      </c>
      <c r="E695" s="211">
        <v>876</v>
      </c>
    </row>
    <row r="696" spans="1:5" x14ac:dyDescent="0.25">
      <c r="A696" s="159">
        <f t="shared" si="10"/>
        <v>672</v>
      </c>
      <c r="B696" s="253">
        <v>42704</v>
      </c>
      <c r="C696" s="210" t="s">
        <v>373</v>
      </c>
      <c r="D696" s="219" t="s">
        <v>685</v>
      </c>
      <c r="E696" s="211">
        <v>1362</v>
      </c>
    </row>
    <row r="697" spans="1:5" x14ac:dyDescent="0.25">
      <c r="A697" s="159">
        <f t="shared" si="10"/>
        <v>673</v>
      </c>
      <c r="B697" s="253">
        <v>42704</v>
      </c>
      <c r="C697" s="210" t="s">
        <v>336</v>
      </c>
      <c r="D697" s="219" t="s">
        <v>685</v>
      </c>
      <c r="E697" s="211">
        <v>1425</v>
      </c>
    </row>
    <row r="698" spans="1:5" x14ac:dyDescent="0.25">
      <c r="A698" s="159">
        <f t="shared" si="10"/>
        <v>674</v>
      </c>
      <c r="B698" s="253">
        <v>42704</v>
      </c>
      <c r="C698" s="210" t="s">
        <v>213</v>
      </c>
      <c r="D698" s="219" t="s">
        <v>685</v>
      </c>
      <c r="E698" s="211">
        <v>1635</v>
      </c>
    </row>
    <row r="699" spans="1:5" x14ac:dyDescent="0.25">
      <c r="A699" s="159">
        <f t="shared" si="10"/>
        <v>675</v>
      </c>
      <c r="B699" s="253">
        <v>42704</v>
      </c>
      <c r="C699" s="210" t="s">
        <v>337</v>
      </c>
      <c r="D699" s="219" t="s">
        <v>685</v>
      </c>
      <c r="E699" s="211">
        <v>801</v>
      </c>
    </row>
    <row r="700" spans="1:5" x14ac:dyDescent="0.25">
      <c r="A700" s="159">
        <f t="shared" si="10"/>
        <v>676</v>
      </c>
      <c r="B700" s="253">
        <v>42704</v>
      </c>
      <c r="C700" s="210" t="s">
        <v>215</v>
      </c>
      <c r="D700" s="219" t="s">
        <v>685</v>
      </c>
      <c r="E700" s="211">
        <v>1362</v>
      </c>
    </row>
    <row r="701" spans="1:5" x14ac:dyDescent="0.25">
      <c r="A701" s="159">
        <f t="shared" si="10"/>
        <v>677</v>
      </c>
      <c r="B701" s="253">
        <v>42704</v>
      </c>
      <c r="C701" s="210" t="s">
        <v>216</v>
      </c>
      <c r="D701" s="219" t="s">
        <v>685</v>
      </c>
      <c r="E701" s="211">
        <v>1123</v>
      </c>
    </row>
    <row r="702" spans="1:5" x14ac:dyDescent="0.25">
      <c r="A702" s="159">
        <f t="shared" si="10"/>
        <v>678</v>
      </c>
      <c r="B702" s="253">
        <v>42704</v>
      </c>
      <c r="C702" s="210" t="s">
        <v>432</v>
      </c>
      <c r="D702" s="219" t="s">
        <v>685</v>
      </c>
      <c r="E702" s="211">
        <v>709</v>
      </c>
    </row>
    <row r="703" spans="1:5" x14ac:dyDescent="0.25">
      <c r="A703" s="159">
        <f t="shared" si="10"/>
        <v>679</v>
      </c>
      <c r="B703" s="253">
        <v>42704</v>
      </c>
      <c r="C703" s="210" t="s">
        <v>218</v>
      </c>
      <c r="D703" s="219" t="s">
        <v>685</v>
      </c>
      <c r="E703" s="211">
        <v>1306</v>
      </c>
    </row>
    <row r="704" spans="1:5" x14ac:dyDescent="0.25">
      <c r="A704" s="159">
        <f t="shared" si="10"/>
        <v>680</v>
      </c>
      <c r="B704" s="253">
        <v>42704</v>
      </c>
      <c r="C704" s="210" t="s">
        <v>477</v>
      </c>
      <c r="D704" s="219" t="s">
        <v>685</v>
      </c>
      <c r="E704" s="211">
        <v>435</v>
      </c>
    </row>
    <row r="705" spans="1:5" x14ac:dyDescent="0.25">
      <c r="A705" s="159">
        <f t="shared" si="10"/>
        <v>681</v>
      </c>
      <c r="B705" s="253">
        <v>42704</v>
      </c>
      <c r="C705" s="210" t="s">
        <v>392</v>
      </c>
      <c r="D705" s="219" t="s">
        <v>685</v>
      </c>
      <c r="E705" s="211">
        <v>709</v>
      </c>
    </row>
    <row r="706" spans="1:5" x14ac:dyDescent="0.25">
      <c r="A706" s="159">
        <f t="shared" si="10"/>
        <v>682</v>
      </c>
      <c r="B706" s="253">
        <v>42704</v>
      </c>
      <c r="C706" s="210" t="s">
        <v>375</v>
      </c>
      <c r="D706" s="219" t="s">
        <v>685</v>
      </c>
      <c r="E706" s="211">
        <v>709</v>
      </c>
    </row>
    <row r="707" spans="1:5" x14ac:dyDescent="0.25">
      <c r="A707" s="159">
        <f t="shared" si="10"/>
        <v>683</v>
      </c>
      <c r="B707" s="253">
        <v>42704</v>
      </c>
      <c r="C707" s="210" t="s">
        <v>25</v>
      </c>
      <c r="D707" s="219" t="s">
        <v>685</v>
      </c>
      <c r="E707" s="211">
        <v>2454</v>
      </c>
    </row>
    <row r="708" spans="1:5" ht="30" x14ac:dyDescent="0.25">
      <c r="A708" s="159">
        <f t="shared" si="10"/>
        <v>684</v>
      </c>
      <c r="B708" s="247">
        <v>42704</v>
      </c>
      <c r="C708" s="219" t="s">
        <v>45</v>
      </c>
      <c r="D708" s="219" t="s">
        <v>686</v>
      </c>
      <c r="E708" s="211">
        <v>202</v>
      </c>
    </row>
    <row r="709" spans="1:5" x14ac:dyDescent="0.25">
      <c r="A709" s="159">
        <f t="shared" si="10"/>
        <v>685</v>
      </c>
      <c r="B709" s="247">
        <v>42704</v>
      </c>
      <c r="C709" s="219" t="s">
        <v>181</v>
      </c>
      <c r="D709" s="219" t="s">
        <v>687</v>
      </c>
      <c r="E709" s="211">
        <v>193</v>
      </c>
    </row>
    <row r="710" spans="1:5" x14ac:dyDescent="0.25">
      <c r="A710" s="159">
        <f t="shared" si="10"/>
        <v>686</v>
      </c>
      <c r="B710" s="253">
        <v>42704</v>
      </c>
      <c r="C710" s="219" t="s">
        <v>563</v>
      </c>
      <c r="D710" s="219" t="s">
        <v>137</v>
      </c>
      <c r="E710" s="211">
        <v>1421</v>
      </c>
    </row>
    <row r="711" spans="1:5" x14ac:dyDescent="0.25">
      <c r="A711" s="159">
        <f t="shared" si="10"/>
        <v>687</v>
      </c>
      <c r="B711" s="253">
        <v>42704</v>
      </c>
      <c r="C711" s="235" t="s">
        <v>637</v>
      </c>
      <c r="D711" s="235" t="s">
        <v>137</v>
      </c>
      <c r="E711" s="211">
        <v>1663</v>
      </c>
    </row>
    <row r="712" spans="1:5" x14ac:dyDescent="0.25">
      <c r="A712" s="159">
        <f t="shared" si="10"/>
        <v>688</v>
      </c>
      <c r="B712" s="253">
        <v>42704</v>
      </c>
      <c r="C712" s="210" t="s">
        <v>372</v>
      </c>
      <c r="D712" s="231" t="s">
        <v>137</v>
      </c>
      <c r="E712" s="211">
        <v>2241</v>
      </c>
    </row>
    <row r="713" spans="1:5" x14ac:dyDescent="0.25">
      <c r="A713" s="159">
        <f t="shared" si="10"/>
        <v>689</v>
      </c>
      <c r="B713" s="253">
        <v>42704</v>
      </c>
      <c r="C713" s="210" t="s">
        <v>373</v>
      </c>
      <c r="D713" s="210" t="s">
        <v>137</v>
      </c>
      <c r="E713" s="211">
        <v>1682</v>
      </c>
    </row>
    <row r="714" spans="1:5" x14ac:dyDescent="0.25">
      <c r="A714" s="159">
        <f t="shared" si="10"/>
        <v>690</v>
      </c>
      <c r="B714" s="253">
        <v>42704</v>
      </c>
      <c r="C714" s="210" t="s">
        <v>336</v>
      </c>
      <c r="D714" s="210" t="s">
        <v>137</v>
      </c>
      <c r="E714" s="211">
        <v>1802</v>
      </c>
    </row>
    <row r="715" spans="1:5" x14ac:dyDescent="0.25">
      <c r="A715" s="159">
        <f t="shared" si="10"/>
        <v>691</v>
      </c>
      <c r="B715" s="253">
        <v>42704</v>
      </c>
      <c r="C715" s="210" t="s">
        <v>213</v>
      </c>
      <c r="D715" s="232" t="s">
        <v>137</v>
      </c>
      <c r="E715" s="211">
        <v>2763</v>
      </c>
    </row>
    <row r="716" spans="1:5" x14ac:dyDescent="0.25">
      <c r="A716" s="159">
        <f t="shared" si="10"/>
        <v>692</v>
      </c>
      <c r="B716" s="253">
        <v>42704</v>
      </c>
      <c r="C716" s="210" t="s">
        <v>337</v>
      </c>
      <c r="D716" s="210" t="s">
        <v>137</v>
      </c>
      <c r="E716" s="211">
        <v>1404</v>
      </c>
    </row>
    <row r="717" spans="1:5" x14ac:dyDescent="0.25">
      <c r="A717" s="159">
        <f t="shared" si="10"/>
        <v>693</v>
      </c>
      <c r="B717" s="253">
        <v>42704</v>
      </c>
      <c r="C717" s="210" t="s">
        <v>215</v>
      </c>
      <c r="D717" s="210" t="s">
        <v>137</v>
      </c>
      <c r="E717" s="211">
        <v>1682</v>
      </c>
    </row>
    <row r="718" spans="1:5" x14ac:dyDescent="0.25">
      <c r="A718" s="159">
        <f t="shared" si="10"/>
        <v>694</v>
      </c>
      <c r="B718" s="253">
        <v>42704</v>
      </c>
      <c r="C718" s="210" t="s">
        <v>216</v>
      </c>
      <c r="D718" s="210" t="s">
        <v>137</v>
      </c>
      <c r="E718" s="211">
        <v>1750</v>
      </c>
    </row>
    <row r="719" spans="1:5" x14ac:dyDescent="0.25">
      <c r="A719" s="159">
        <f t="shared" si="10"/>
        <v>695</v>
      </c>
      <c r="B719" s="253">
        <v>42704</v>
      </c>
      <c r="C719" s="210" t="s">
        <v>432</v>
      </c>
      <c r="D719" s="231" t="s">
        <v>137</v>
      </c>
      <c r="E719" s="211">
        <v>1404</v>
      </c>
    </row>
    <row r="720" spans="1:5" x14ac:dyDescent="0.25">
      <c r="A720" s="159">
        <f t="shared" si="10"/>
        <v>696</v>
      </c>
      <c r="B720" s="253">
        <v>42704</v>
      </c>
      <c r="C720" s="210" t="s">
        <v>218</v>
      </c>
      <c r="D720" s="210" t="s">
        <v>137</v>
      </c>
      <c r="E720" s="211">
        <v>1698</v>
      </c>
    </row>
    <row r="721" spans="1:5" x14ac:dyDescent="0.25">
      <c r="A721" s="159">
        <f t="shared" si="10"/>
        <v>697</v>
      </c>
      <c r="B721" s="253">
        <v>42704</v>
      </c>
      <c r="C721" s="210" t="s">
        <v>477</v>
      </c>
      <c r="D721" s="210" t="s">
        <v>137</v>
      </c>
      <c r="E721" s="211">
        <v>1420</v>
      </c>
    </row>
    <row r="722" spans="1:5" x14ac:dyDescent="0.25">
      <c r="A722" s="159">
        <f t="shared" si="10"/>
        <v>698</v>
      </c>
      <c r="B722" s="253">
        <v>42704</v>
      </c>
      <c r="C722" s="210" t="s">
        <v>392</v>
      </c>
      <c r="D722" s="210" t="s">
        <v>137</v>
      </c>
      <c r="E722" s="211">
        <v>1351</v>
      </c>
    </row>
    <row r="723" spans="1:5" x14ac:dyDescent="0.25">
      <c r="A723" s="159">
        <f t="shared" si="10"/>
        <v>699</v>
      </c>
      <c r="B723" s="253">
        <v>42704</v>
      </c>
      <c r="C723" s="210" t="s">
        <v>375</v>
      </c>
      <c r="D723" s="210" t="s">
        <v>137</v>
      </c>
      <c r="E723" s="211">
        <v>1309</v>
      </c>
    </row>
    <row r="724" spans="1:5" x14ac:dyDescent="0.25">
      <c r="A724" s="159">
        <f t="shared" si="10"/>
        <v>700</v>
      </c>
      <c r="B724" s="253">
        <v>42704</v>
      </c>
      <c r="C724" s="210" t="s">
        <v>25</v>
      </c>
      <c r="D724" s="210" t="s">
        <v>137</v>
      </c>
      <c r="E724" s="211">
        <v>3939</v>
      </c>
    </row>
    <row r="725" spans="1:5" x14ac:dyDescent="0.25">
      <c r="A725" s="159">
        <f t="shared" si="10"/>
        <v>701</v>
      </c>
      <c r="B725" s="253">
        <v>42704</v>
      </c>
      <c r="C725" s="237" t="s">
        <v>129</v>
      </c>
      <c r="D725" s="237" t="s">
        <v>137</v>
      </c>
      <c r="E725" s="213">
        <v>6914.97</v>
      </c>
    </row>
    <row r="726" spans="1:5" x14ac:dyDescent="0.25">
      <c r="A726" s="159">
        <f t="shared" si="10"/>
        <v>702</v>
      </c>
      <c r="B726" s="253">
        <v>42704</v>
      </c>
      <c r="C726" s="237" t="s">
        <v>688</v>
      </c>
      <c r="D726" s="237" t="s">
        <v>137</v>
      </c>
      <c r="E726" s="213">
        <v>1461.04</v>
      </c>
    </row>
    <row r="727" spans="1:5" x14ac:dyDescent="0.25">
      <c r="A727" s="159">
        <f t="shared" si="10"/>
        <v>703</v>
      </c>
      <c r="B727" s="253">
        <v>42704</v>
      </c>
      <c r="C727" s="237" t="s">
        <v>689</v>
      </c>
      <c r="D727" s="237" t="s">
        <v>137</v>
      </c>
      <c r="E727" s="213">
        <v>2646</v>
      </c>
    </row>
    <row r="728" spans="1:5" x14ac:dyDescent="0.25">
      <c r="A728" s="159">
        <f t="shared" si="10"/>
        <v>704</v>
      </c>
      <c r="B728" s="253">
        <v>42704</v>
      </c>
      <c r="C728" s="237" t="s">
        <v>53</v>
      </c>
      <c r="D728" s="237" t="s">
        <v>137</v>
      </c>
      <c r="E728" s="213">
        <v>5757.36</v>
      </c>
    </row>
    <row r="729" spans="1:5" x14ac:dyDescent="0.25">
      <c r="A729" s="159">
        <f t="shared" si="10"/>
        <v>705</v>
      </c>
      <c r="B729" s="253">
        <v>42704</v>
      </c>
      <c r="C729" s="237" t="s">
        <v>136</v>
      </c>
      <c r="D729" s="237" t="s">
        <v>137</v>
      </c>
      <c r="E729" s="213">
        <v>264.22000000000003</v>
      </c>
    </row>
    <row r="730" spans="1:5" ht="30" x14ac:dyDescent="0.25">
      <c r="A730" s="159">
        <f t="shared" si="10"/>
        <v>706</v>
      </c>
      <c r="B730" s="247">
        <v>42704</v>
      </c>
      <c r="C730" s="219" t="s">
        <v>690</v>
      </c>
      <c r="D730" s="219" t="s">
        <v>691</v>
      </c>
      <c r="E730" s="211">
        <v>1032</v>
      </c>
    </row>
    <row r="731" spans="1:5" ht="30" x14ac:dyDescent="0.25">
      <c r="A731" s="159">
        <f t="shared" ref="A731:A794" si="11">SUM(A730+1)</f>
        <v>707</v>
      </c>
      <c r="B731" s="214">
        <v>42708</v>
      </c>
      <c r="C731" s="215" t="s">
        <v>25</v>
      </c>
      <c r="D731" s="215" t="s">
        <v>692</v>
      </c>
      <c r="E731" s="216">
        <v>58.9</v>
      </c>
    </row>
    <row r="732" spans="1:5" ht="30" x14ac:dyDescent="0.25">
      <c r="A732" s="159">
        <f t="shared" si="11"/>
        <v>708</v>
      </c>
      <c r="B732" s="214">
        <v>42709</v>
      </c>
      <c r="C732" s="215" t="s">
        <v>693</v>
      </c>
      <c r="D732" s="215" t="s">
        <v>694</v>
      </c>
      <c r="E732" s="216">
        <v>280</v>
      </c>
    </row>
    <row r="733" spans="1:5" ht="30" x14ac:dyDescent="0.25">
      <c r="A733" s="159">
        <f t="shared" si="11"/>
        <v>709</v>
      </c>
      <c r="B733" s="217">
        <v>42711</v>
      </c>
      <c r="C733" s="238" t="s">
        <v>64</v>
      </c>
      <c r="D733" s="238" t="s">
        <v>695</v>
      </c>
      <c r="E733" s="218">
        <v>115.96</v>
      </c>
    </row>
    <row r="734" spans="1:5" x14ac:dyDescent="0.25">
      <c r="A734" s="159">
        <f t="shared" si="11"/>
        <v>710</v>
      </c>
      <c r="B734" s="217">
        <v>42711</v>
      </c>
      <c r="C734" s="238" t="s">
        <v>486</v>
      </c>
      <c r="D734" s="238" t="s">
        <v>696</v>
      </c>
      <c r="E734" s="218">
        <v>180</v>
      </c>
    </row>
    <row r="735" spans="1:5" x14ac:dyDescent="0.25">
      <c r="A735" s="159">
        <f t="shared" si="11"/>
        <v>711</v>
      </c>
      <c r="B735" s="217">
        <v>42711</v>
      </c>
      <c r="C735" s="238" t="s">
        <v>498</v>
      </c>
      <c r="D735" s="238" t="s">
        <v>646</v>
      </c>
      <c r="E735" s="218">
        <v>3080.62</v>
      </c>
    </row>
    <row r="736" spans="1:5" x14ac:dyDescent="0.25">
      <c r="A736" s="159">
        <f t="shared" si="11"/>
        <v>712</v>
      </c>
      <c r="B736" s="217">
        <v>42711</v>
      </c>
      <c r="C736" s="238" t="s">
        <v>531</v>
      </c>
      <c r="D736" s="238" t="s">
        <v>648</v>
      </c>
      <c r="E736" s="218">
        <v>2114.4699999999998</v>
      </c>
    </row>
    <row r="737" spans="1:5" x14ac:dyDescent="0.25">
      <c r="A737" s="159">
        <f t="shared" si="11"/>
        <v>713</v>
      </c>
      <c r="B737" s="217">
        <v>42711</v>
      </c>
      <c r="C737" s="238" t="s">
        <v>531</v>
      </c>
      <c r="D737" s="238" t="s">
        <v>697</v>
      </c>
      <c r="E737" s="218">
        <v>2426.08</v>
      </c>
    </row>
    <row r="738" spans="1:5" x14ac:dyDescent="0.25">
      <c r="A738" s="159">
        <f t="shared" si="11"/>
        <v>714</v>
      </c>
      <c r="B738" s="217">
        <v>42711</v>
      </c>
      <c r="C738" s="238" t="s">
        <v>488</v>
      </c>
      <c r="D738" s="238" t="s">
        <v>650</v>
      </c>
      <c r="E738" s="218">
        <v>2410.08</v>
      </c>
    </row>
    <row r="739" spans="1:5" x14ac:dyDescent="0.25">
      <c r="A739" s="159">
        <f t="shared" si="11"/>
        <v>715</v>
      </c>
      <c r="B739" s="217">
        <v>42711</v>
      </c>
      <c r="C739" s="238" t="s">
        <v>531</v>
      </c>
      <c r="D739" s="238" t="s">
        <v>653</v>
      </c>
      <c r="E739" s="218">
        <v>2085.3000000000002</v>
      </c>
    </row>
    <row r="740" spans="1:5" x14ac:dyDescent="0.25">
      <c r="A740" s="159">
        <f t="shared" si="11"/>
        <v>716</v>
      </c>
      <c r="B740" s="217">
        <v>42711</v>
      </c>
      <c r="C740" s="238" t="s">
        <v>539</v>
      </c>
      <c r="D740" s="238" t="s">
        <v>652</v>
      </c>
      <c r="E740" s="218">
        <v>2205.8000000000002</v>
      </c>
    </row>
    <row r="741" spans="1:5" x14ac:dyDescent="0.25">
      <c r="A741" s="159">
        <f t="shared" si="11"/>
        <v>717</v>
      </c>
      <c r="B741" s="217">
        <v>42711</v>
      </c>
      <c r="C741" s="238" t="s">
        <v>193</v>
      </c>
      <c r="D741" s="238" t="s">
        <v>698</v>
      </c>
      <c r="E741" s="218">
        <v>135</v>
      </c>
    </row>
    <row r="742" spans="1:5" ht="30" x14ac:dyDescent="0.25">
      <c r="A742" s="159">
        <f t="shared" si="11"/>
        <v>718</v>
      </c>
      <c r="B742" s="217">
        <v>42711</v>
      </c>
      <c r="C742" s="238" t="s">
        <v>492</v>
      </c>
      <c r="D742" s="238" t="s">
        <v>647</v>
      </c>
      <c r="E742" s="218">
        <v>1481.27</v>
      </c>
    </row>
    <row r="743" spans="1:5" ht="30" x14ac:dyDescent="0.25">
      <c r="A743" s="159">
        <f t="shared" si="11"/>
        <v>719</v>
      </c>
      <c r="B743" s="217">
        <v>42711</v>
      </c>
      <c r="C743" s="238" t="s">
        <v>494</v>
      </c>
      <c r="D743" s="238" t="s">
        <v>647</v>
      </c>
      <c r="E743" s="218">
        <v>1481.27</v>
      </c>
    </row>
    <row r="744" spans="1:5" ht="30" x14ac:dyDescent="0.25">
      <c r="A744" s="159">
        <f t="shared" si="11"/>
        <v>720</v>
      </c>
      <c r="B744" s="217">
        <v>42713</v>
      </c>
      <c r="C744" s="238" t="s">
        <v>202</v>
      </c>
      <c r="D744" s="238" t="s">
        <v>699</v>
      </c>
      <c r="E744" s="218">
        <v>1146</v>
      </c>
    </row>
    <row r="745" spans="1:5" x14ac:dyDescent="0.25">
      <c r="A745" s="159">
        <f t="shared" si="11"/>
        <v>721</v>
      </c>
      <c r="B745" s="217">
        <v>42713</v>
      </c>
      <c r="C745" s="238" t="s">
        <v>507</v>
      </c>
      <c r="D745" s="238" t="s">
        <v>700</v>
      </c>
      <c r="E745" s="218">
        <v>459.36</v>
      </c>
    </row>
    <row r="746" spans="1:5" x14ac:dyDescent="0.25">
      <c r="A746" s="159">
        <f t="shared" si="11"/>
        <v>722</v>
      </c>
      <c r="B746" s="217">
        <v>42713</v>
      </c>
      <c r="C746" s="238" t="s">
        <v>514</v>
      </c>
      <c r="D746" s="238" t="s">
        <v>701</v>
      </c>
      <c r="E746" s="218">
        <v>343.8</v>
      </c>
    </row>
    <row r="747" spans="1:5" x14ac:dyDescent="0.25">
      <c r="A747" s="159">
        <f t="shared" si="11"/>
        <v>723</v>
      </c>
      <c r="B747" s="217">
        <v>42713</v>
      </c>
      <c r="C747" s="238" t="s">
        <v>44</v>
      </c>
      <c r="D747" s="238" t="s">
        <v>702</v>
      </c>
      <c r="E747" s="218">
        <v>3480</v>
      </c>
    </row>
    <row r="748" spans="1:5" ht="30" x14ac:dyDescent="0.25">
      <c r="A748" s="159">
        <f t="shared" si="11"/>
        <v>724</v>
      </c>
      <c r="B748" s="217">
        <v>42717</v>
      </c>
      <c r="C748" s="238" t="s">
        <v>49</v>
      </c>
      <c r="D748" s="238" t="s">
        <v>621</v>
      </c>
      <c r="E748" s="218">
        <v>57.54</v>
      </c>
    </row>
    <row r="749" spans="1:5" ht="30" x14ac:dyDescent="0.25">
      <c r="A749" s="159">
        <f t="shared" si="11"/>
        <v>725</v>
      </c>
      <c r="B749" s="217">
        <v>42717</v>
      </c>
      <c r="C749" s="238" t="s">
        <v>49</v>
      </c>
      <c r="D749" s="238" t="s">
        <v>703</v>
      </c>
      <c r="E749" s="218">
        <v>43.33</v>
      </c>
    </row>
    <row r="750" spans="1:5" x14ac:dyDescent="0.25">
      <c r="A750" s="159">
        <f t="shared" si="11"/>
        <v>726</v>
      </c>
      <c r="B750" s="217">
        <v>42718</v>
      </c>
      <c r="C750" s="238" t="s">
        <v>214</v>
      </c>
      <c r="D750" s="238" t="s">
        <v>704</v>
      </c>
      <c r="E750" s="218">
        <v>1540.37</v>
      </c>
    </row>
    <row r="751" spans="1:5" x14ac:dyDescent="0.25">
      <c r="A751" s="159">
        <f t="shared" si="11"/>
        <v>727</v>
      </c>
      <c r="B751" s="217">
        <v>42718</v>
      </c>
      <c r="C751" s="238" t="s">
        <v>50</v>
      </c>
      <c r="D751" s="238" t="s">
        <v>705</v>
      </c>
      <c r="E751" s="218">
        <v>49.87</v>
      </c>
    </row>
    <row r="752" spans="1:5" x14ac:dyDescent="0.25">
      <c r="A752" s="159">
        <f t="shared" si="11"/>
        <v>728</v>
      </c>
      <c r="B752" s="217">
        <v>42720</v>
      </c>
      <c r="C752" s="238" t="s">
        <v>181</v>
      </c>
      <c r="D752" s="238" t="s">
        <v>706</v>
      </c>
      <c r="E752" s="218">
        <v>390</v>
      </c>
    </row>
    <row r="753" spans="1:5" ht="30" x14ac:dyDescent="0.25">
      <c r="A753" s="159">
        <f t="shared" si="11"/>
        <v>729</v>
      </c>
      <c r="B753" s="217">
        <v>42720</v>
      </c>
      <c r="C753" s="238" t="s">
        <v>187</v>
      </c>
      <c r="D753" s="238" t="s">
        <v>707</v>
      </c>
      <c r="E753" s="218">
        <v>398.63</v>
      </c>
    </row>
    <row r="754" spans="1:5" x14ac:dyDescent="0.25">
      <c r="A754" s="159">
        <f t="shared" si="11"/>
        <v>730</v>
      </c>
      <c r="B754" s="217">
        <v>42724</v>
      </c>
      <c r="C754" s="219" t="s">
        <v>563</v>
      </c>
      <c r="D754" s="219" t="s">
        <v>708</v>
      </c>
      <c r="E754" s="218">
        <v>203</v>
      </c>
    </row>
    <row r="755" spans="1:5" x14ac:dyDescent="0.25">
      <c r="A755" s="159">
        <f t="shared" si="11"/>
        <v>731</v>
      </c>
      <c r="B755" s="217">
        <v>42724</v>
      </c>
      <c r="C755" s="235" t="s">
        <v>637</v>
      </c>
      <c r="D755" s="219" t="s">
        <v>708</v>
      </c>
      <c r="E755" s="218">
        <v>1024</v>
      </c>
    </row>
    <row r="756" spans="1:5" x14ac:dyDescent="0.25">
      <c r="A756" s="159">
        <f t="shared" si="11"/>
        <v>732</v>
      </c>
      <c r="B756" s="217">
        <v>42724</v>
      </c>
      <c r="C756" s="230" t="s">
        <v>210</v>
      </c>
      <c r="D756" s="219" t="s">
        <v>708</v>
      </c>
      <c r="E756" s="218">
        <v>354</v>
      </c>
    </row>
    <row r="757" spans="1:5" x14ac:dyDescent="0.25">
      <c r="A757" s="159">
        <f t="shared" si="11"/>
        <v>733</v>
      </c>
      <c r="B757" s="217">
        <v>42724</v>
      </c>
      <c r="C757" s="210" t="s">
        <v>373</v>
      </c>
      <c r="D757" s="219" t="s">
        <v>708</v>
      </c>
      <c r="E757" s="218">
        <v>1024</v>
      </c>
    </row>
    <row r="758" spans="1:5" x14ac:dyDescent="0.25">
      <c r="A758" s="159">
        <f t="shared" si="11"/>
        <v>734</v>
      </c>
      <c r="B758" s="217">
        <v>42724</v>
      </c>
      <c r="C758" s="210" t="s">
        <v>336</v>
      </c>
      <c r="D758" s="219" t="s">
        <v>708</v>
      </c>
      <c r="E758" s="218">
        <v>1064</v>
      </c>
    </row>
    <row r="759" spans="1:5" x14ac:dyDescent="0.25">
      <c r="A759" s="159">
        <f t="shared" si="11"/>
        <v>735</v>
      </c>
      <c r="B759" s="217">
        <v>42724</v>
      </c>
      <c r="C759" s="210" t="s">
        <v>709</v>
      </c>
      <c r="D759" s="219" t="s">
        <v>708</v>
      </c>
      <c r="E759" s="218">
        <v>92</v>
      </c>
    </row>
    <row r="760" spans="1:5" x14ac:dyDescent="0.25">
      <c r="A760" s="159">
        <f t="shared" si="11"/>
        <v>736</v>
      </c>
      <c r="B760" s="217">
        <v>42724</v>
      </c>
      <c r="C760" s="210" t="s">
        <v>213</v>
      </c>
      <c r="D760" s="219" t="s">
        <v>708</v>
      </c>
      <c r="E760" s="218">
        <v>1229</v>
      </c>
    </row>
    <row r="761" spans="1:5" x14ac:dyDescent="0.25">
      <c r="A761" s="159">
        <f t="shared" si="11"/>
        <v>737</v>
      </c>
      <c r="B761" s="217">
        <v>42724</v>
      </c>
      <c r="C761" s="210" t="s">
        <v>337</v>
      </c>
      <c r="D761" s="219" t="s">
        <v>708</v>
      </c>
      <c r="E761" s="218">
        <v>701</v>
      </c>
    </row>
    <row r="762" spans="1:5" x14ac:dyDescent="0.25">
      <c r="A762" s="159">
        <f t="shared" si="11"/>
        <v>738</v>
      </c>
      <c r="B762" s="217">
        <v>42724</v>
      </c>
      <c r="C762" s="210" t="s">
        <v>215</v>
      </c>
      <c r="D762" s="219" t="s">
        <v>708</v>
      </c>
      <c r="E762" s="218">
        <v>1024</v>
      </c>
    </row>
    <row r="763" spans="1:5" x14ac:dyDescent="0.25">
      <c r="A763" s="159">
        <f t="shared" si="11"/>
        <v>739</v>
      </c>
      <c r="B763" s="217">
        <v>42724</v>
      </c>
      <c r="C763" s="210" t="s">
        <v>216</v>
      </c>
      <c r="D763" s="219" t="s">
        <v>708</v>
      </c>
      <c r="E763" s="218">
        <v>942</v>
      </c>
    </row>
    <row r="764" spans="1:5" x14ac:dyDescent="0.25">
      <c r="A764" s="159">
        <f t="shared" si="11"/>
        <v>740</v>
      </c>
      <c r="B764" s="217">
        <v>42724</v>
      </c>
      <c r="C764" s="210" t="s">
        <v>432</v>
      </c>
      <c r="D764" s="219" t="s">
        <v>708</v>
      </c>
      <c r="E764" s="218">
        <v>641</v>
      </c>
    </row>
    <row r="765" spans="1:5" x14ac:dyDescent="0.25">
      <c r="A765" s="159">
        <f t="shared" si="11"/>
        <v>741</v>
      </c>
      <c r="B765" s="217">
        <v>42724</v>
      </c>
      <c r="C765" s="210" t="s">
        <v>218</v>
      </c>
      <c r="D765" s="219" t="s">
        <v>708</v>
      </c>
      <c r="E765" s="218">
        <v>856</v>
      </c>
    </row>
    <row r="766" spans="1:5" x14ac:dyDescent="0.25">
      <c r="A766" s="159">
        <f t="shared" si="11"/>
        <v>742</v>
      </c>
      <c r="B766" s="217">
        <v>42724</v>
      </c>
      <c r="C766" s="210" t="s">
        <v>477</v>
      </c>
      <c r="D766" s="219" t="s">
        <v>708</v>
      </c>
      <c r="E766" s="218">
        <v>410</v>
      </c>
    </row>
    <row r="767" spans="1:5" x14ac:dyDescent="0.25">
      <c r="A767" s="159">
        <f t="shared" si="11"/>
        <v>743</v>
      </c>
      <c r="B767" s="217">
        <v>42724</v>
      </c>
      <c r="C767" s="210" t="s">
        <v>392</v>
      </c>
      <c r="D767" s="219" t="s">
        <v>708</v>
      </c>
      <c r="E767" s="218">
        <v>641</v>
      </c>
    </row>
    <row r="768" spans="1:5" x14ac:dyDescent="0.25">
      <c r="A768" s="159">
        <f t="shared" si="11"/>
        <v>744</v>
      </c>
      <c r="B768" s="217">
        <v>42724</v>
      </c>
      <c r="C768" s="210" t="s">
        <v>375</v>
      </c>
      <c r="D768" s="219" t="s">
        <v>708</v>
      </c>
      <c r="E768" s="218">
        <v>641</v>
      </c>
    </row>
    <row r="769" spans="1:5" x14ac:dyDescent="0.25">
      <c r="A769" s="159">
        <f t="shared" si="11"/>
        <v>745</v>
      </c>
      <c r="B769" s="217">
        <v>42724</v>
      </c>
      <c r="C769" s="210" t="s">
        <v>25</v>
      </c>
      <c r="D769" s="219" t="s">
        <v>708</v>
      </c>
      <c r="E769" s="218">
        <v>1568</v>
      </c>
    </row>
    <row r="770" spans="1:5" x14ac:dyDescent="0.25">
      <c r="A770" s="159">
        <f t="shared" si="11"/>
        <v>746</v>
      </c>
      <c r="B770" s="217">
        <v>42724</v>
      </c>
      <c r="C770" s="238" t="s">
        <v>639</v>
      </c>
      <c r="D770" s="219" t="s">
        <v>708</v>
      </c>
      <c r="E770" s="218">
        <v>137</v>
      </c>
    </row>
    <row r="771" spans="1:5" ht="30" x14ac:dyDescent="0.25">
      <c r="A771" s="159">
        <f t="shared" si="11"/>
        <v>747</v>
      </c>
      <c r="B771" s="217">
        <v>42724</v>
      </c>
      <c r="C771" s="238" t="s">
        <v>59</v>
      </c>
      <c r="D771" s="238" t="s">
        <v>710</v>
      </c>
      <c r="E771" s="218">
        <v>4433.33</v>
      </c>
    </row>
    <row r="772" spans="1:5" ht="30" x14ac:dyDescent="0.25">
      <c r="A772" s="159">
        <f t="shared" si="11"/>
        <v>748</v>
      </c>
      <c r="B772" s="217">
        <v>42724</v>
      </c>
      <c r="C772" s="238" t="s">
        <v>711</v>
      </c>
      <c r="D772" s="238" t="s">
        <v>712</v>
      </c>
      <c r="E772" s="218">
        <v>217</v>
      </c>
    </row>
    <row r="773" spans="1:5" x14ac:dyDescent="0.25">
      <c r="A773" s="159">
        <f t="shared" si="11"/>
        <v>749</v>
      </c>
      <c r="B773" s="217">
        <v>42724</v>
      </c>
      <c r="C773" s="238" t="s">
        <v>556</v>
      </c>
      <c r="D773" s="238" t="s">
        <v>713</v>
      </c>
      <c r="E773" s="218">
        <v>40</v>
      </c>
    </row>
    <row r="774" spans="1:5" ht="30" x14ac:dyDescent="0.25">
      <c r="A774" s="159">
        <f t="shared" si="11"/>
        <v>750</v>
      </c>
      <c r="B774" s="217">
        <v>42724</v>
      </c>
      <c r="C774" s="238" t="s">
        <v>552</v>
      </c>
      <c r="D774" s="238" t="s">
        <v>598</v>
      </c>
      <c r="E774" s="218">
        <v>133.81</v>
      </c>
    </row>
    <row r="775" spans="1:5" x14ac:dyDescent="0.25">
      <c r="A775" s="159">
        <f t="shared" si="11"/>
        <v>751</v>
      </c>
      <c r="B775" s="217">
        <v>42724</v>
      </c>
      <c r="C775" s="238" t="s">
        <v>714</v>
      </c>
      <c r="D775" s="238" t="s">
        <v>715</v>
      </c>
      <c r="E775" s="218">
        <v>137</v>
      </c>
    </row>
    <row r="776" spans="1:5" x14ac:dyDescent="0.25">
      <c r="A776" s="159">
        <f t="shared" si="11"/>
        <v>752</v>
      </c>
      <c r="B776" s="220">
        <v>42726</v>
      </c>
      <c r="C776" s="239" t="s">
        <v>66</v>
      </c>
      <c r="D776" s="239" t="s">
        <v>716</v>
      </c>
      <c r="E776" s="221">
        <v>5594.56</v>
      </c>
    </row>
    <row r="777" spans="1:5" x14ac:dyDescent="0.25">
      <c r="A777" s="159">
        <f t="shared" si="11"/>
        <v>753</v>
      </c>
      <c r="B777" s="217">
        <v>42726</v>
      </c>
      <c r="C777" s="238" t="s">
        <v>479</v>
      </c>
      <c r="D777" s="238" t="s">
        <v>717</v>
      </c>
      <c r="E777" s="218">
        <v>150</v>
      </c>
    </row>
    <row r="778" spans="1:5" ht="30" x14ac:dyDescent="0.25">
      <c r="A778" s="159">
        <f t="shared" si="11"/>
        <v>754</v>
      </c>
      <c r="B778" s="217">
        <v>42726</v>
      </c>
      <c r="C778" s="238" t="s">
        <v>718</v>
      </c>
      <c r="D778" s="238" t="s">
        <v>719</v>
      </c>
      <c r="E778" s="218">
        <v>296.88</v>
      </c>
    </row>
    <row r="779" spans="1:5" x14ac:dyDescent="0.25">
      <c r="A779" s="159">
        <f t="shared" si="11"/>
        <v>755</v>
      </c>
      <c r="B779" s="217">
        <v>42726</v>
      </c>
      <c r="C779" s="238" t="s">
        <v>55</v>
      </c>
      <c r="D779" s="238" t="s">
        <v>720</v>
      </c>
      <c r="E779" s="218">
        <f>486.16+254.68</f>
        <v>740.84</v>
      </c>
    </row>
    <row r="780" spans="1:5" x14ac:dyDescent="0.25">
      <c r="A780" s="159">
        <f t="shared" si="11"/>
        <v>756</v>
      </c>
      <c r="B780" s="217">
        <v>42726</v>
      </c>
      <c r="C780" s="238" t="s">
        <v>55</v>
      </c>
      <c r="D780" s="238" t="s">
        <v>721</v>
      </c>
      <c r="E780" s="218">
        <f>23.99+18.97</f>
        <v>42.959999999999994</v>
      </c>
    </row>
    <row r="781" spans="1:5" x14ac:dyDescent="0.25">
      <c r="A781" s="159">
        <f t="shared" si="11"/>
        <v>757</v>
      </c>
      <c r="B781" s="217">
        <v>42726</v>
      </c>
      <c r="C781" s="238" t="s">
        <v>55</v>
      </c>
      <c r="D781" s="238" t="s">
        <v>722</v>
      </c>
      <c r="E781" s="218">
        <v>174.22</v>
      </c>
    </row>
    <row r="782" spans="1:5" x14ac:dyDescent="0.25">
      <c r="A782" s="159">
        <f t="shared" si="11"/>
        <v>758</v>
      </c>
      <c r="B782" s="217">
        <v>42726</v>
      </c>
      <c r="C782" s="238" t="s">
        <v>45</v>
      </c>
      <c r="D782" s="238" t="s">
        <v>723</v>
      </c>
      <c r="E782" s="218">
        <v>140</v>
      </c>
    </row>
    <row r="783" spans="1:5" x14ac:dyDescent="0.25">
      <c r="A783" s="159">
        <f t="shared" si="11"/>
        <v>759</v>
      </c>
      <c r="B783" s="217">
        <v>42726</v>
      </c>
      <c r="C783" s="238" t="s">
        <v>45</v>
      </c>
      <c r="D783" s="238" t="s">
        <v>724</v>
      </c>
      <c r="E783" s="218">
        <v>630.61</v>
      </c>
    </row>
    <row r="784" spans="1:5" x14ac:dyDescent="0.25">
      <c r="A784" s="159">
        <f t="shared" si="11"/>
        <v>760</v>
      </c>
      <c r="B784" s="217">
        <v>42726</v>
      </c>
      <c r="C784" s="238" t="s">
        <v>45</v>
      </c>
      <c r="D784" s="238" t="s">
        <v>725</v>
      </c>
      <c r="E784" s="218">
        <v>1567.77</v>
      </c>
    </row>
    <row r="785" spans="1:5" x14ac:dyDescent="0.25">
      <c r="A785" s="159">
        <f t="shared" si="11"/>
        <v>761</v>
      </c>
      <c r="B785" s="217">
        <v>42726</v>
      </c>
      <c r="C785" s="238" t="s">
        <v>45</v>
      </c>
      <c r="D785" s="238" t="s">
        <v>726</v>
      </c>
      <c r="E785" s="218">
        <v>727.26</v>
      </c>
    </row>
    <row r="786" spans="1:5" x14ac:dyDescent="0.25">
      <c r="A786" s="159">
        <f t="shared" si="11"/>
        <v>762</v>
      </c>
      <c r="B786" s="217">
        <v>42726</v>
      </c>
      <c r="C786" s="238" t="s">
        <v>45</v>
      </c>
      <c r="D786" s="238" t="s">
        <v>727</v>
      </c>
      <c r="E786" s="218">
        <v>85.1</v>
      </c>
    </row>
    <row r="787" spans="1:5" x14ac:dyDescent="0.25">
      <c r="A787" s="159">
        <f t="shared" si="11"/>
        <v>763</v>
      </c>
      <c r="B787" s="217">
        <v>42726</v>
      </c>
      <c r="C787" s="238" t="s">
        <v>45</v>
      </c>
      <c r="D787" s="238" t="s">
        <v>728</v>
      </c>
      <c r="E787" s="218">
        <v>600.13</v>
      </c>
    </row>
    <row r="788" spans="1:5" x14ac:dyDescent="0.25">
      <c r="A788" s="159">
        <f t="shared" si="11"/>
        <v>764</v>
      </c>
      <c r="B788" s="217">
        <v>42726</v>
      </c>
      <c r="C788" s="238" t="s">
        <v>45</v>
      </c>
      <c r="D788" s="238" t="s">
        <v>729</v>
      </c>
      <c r="E788" s="218">
        <v>1953.42</v>
      </c>
    </row>
    <row r="789" spans="1:5" x14ac:dyDescent="0.25">
      <c r="A789" s="159">
        <f t="shared" si="11"/>
        <v>765</v>
      </c>
      <c r="B789" s="217">
        <v>42726</v>
      </c>
      <c r="C789" s="238" t="s">
        <v>690</v>
      </c>
      <c r="D789" s="238" t="s">
        <v>730</v>
      </c>
      <c r="E789" s="218">
        <v>1032</v>
      </c>
    </row>
    <row r="790" spans="1:5" x14ac:dyDescent="0.25">
      <c r="A790" s="159">
        <f t="shared" si="11"/>
        <v>766</v>
      </c>
      <c r="B790" s="220">
        <v>42730</v>
      </c>
      <c r="C790" s="239" t="s">
        <v>45</v>
      </c>
      <c r="D790" s="239" t="s">
        <v>731</v>
      </c>
      <c r="E790" s="221">
        <f>244.21+23.34</f>
        <v>267.55</v>
      </c>
    </row>
    <row r="791" spans="1:5" x14ac:dyDescent="0.25">
      <c r="A791" s="159">
        <f t="shared" si="11"/>
        <v>767</v>
      </c>
      <c r="B791" s="220">
        <v>42730</v>
      </c>
      <c r="C791" s="239" t="s">
        <v>45</v>
      </c>
      <c r="D791" s="239" t="s">
        <v>732</v>
      </c>
      <c r="E791" s="221">
        <v>608.52</v>
      </c>
    </row>
    <row r="792" spans="1:5" x14ac:dyDescent="0.25">
      <c r="A792" s="159">
        <f t="shared" si="11"/>
        <v>768</v>
      </c>
      <c r="B792" s="217">
        <v>42731</v>
      </c>
      <c r="C792" s="238" t="s">
        <v>61</v>
      </c>
      <c r="D792" s="238" t="s">
        <v>63</v>
      </c>
      <c r="E792" s="218">
        <v>217.75</v>
      </c>
    </row>
    <row r="793" spans="1:5" x14ac:dyDescent="0.25">
      <c r="A793" s="159">
        <f t="shared" si="11"/>
        <v>769</v>
      </c>
      <c r="B793" s="217">
        <v>42731</v>
      </c>
      <c r="C793" s="238" t="s">
        <v>61</v>
      </c>
      <c r="D793" s="238" t="s">
        <v>666</v>
      </c>
      <c r="E793" s="218">
        <v>682.77</v>
      </c>
    </row>
    <row r="794" spans="1:5" x14ac:dyDescent="0.25">
      <c r="A794" s="159">
        <f t="shared" si="11"/>
        <v>770</v>
      </c>
      <c r="B794" s="217">
        <v>42731</v>
      </c>
      <c r="C794" s="238" t="s">
        <v>61</v>
      </c>
      <c r="D794" s="238" t="s">
        <v>666</v>
      </c>
      <c r="E794" s="218">
        <v>795.69</v>
      </c>
    </row>
    <row r="795" spans="1:5" x14ac:dyDescent="0.25">
      <c r="A795" s="159">
        <f t="shared" ref="A795:A858" si="12">SUM(A794+1)</f>
        <v>771</v>
      </c>
      <c r="B795" s="217">
        <v>42731</v>
      </c>
      <c r="C795" s="238" t="s">
        <v>61</v>
      </c>
      <c r="D795" s="238" t="s">
        <v>733</v>
      </c>
      <c r="E795" s="218">
        <v>671.89</v>
      </c>
    </row>
    <row r="796" spans="1:5" ht="30" x14ac:dyDescent="0.25">
      <c r="A796" s="159">
        <f t="shared" si="12"/>
        <v>772</v>
      </c>
      <c r="B796" s="220">
        <v>42731</v>
      </c>
      <c r="C796" s="239" t="s">
        <v>59</v>
      </c>
      <c r="D796" s="239" t="s">
        <v>734</v>
      </c>
      <c r="E796" s="221">
        <v>974.56</v>
      </c>
    </row>
    <row r="797" spans="1:5" ht="30" x14ac:dyDescent="0.25">
      <c r="A797" s="159">
        <f t="shared" si="12"/>
        <v>773</v>
      </c>
      <c r="B797" s="217">
        <v>42731</v>
      </c>
      <c r="C797" s="238" t="s">
        <v>59</v>
      </c>
      <c r="D797" s="238" t="s">
        <v>604</v>
      </c>
      <c r="E797" s="218">
        <v>6172.94</v>
      </c>
    </row>
    <row r="798" spans="1:5" x14ac:dyDescent="0.25">
      <c r="A798" s="159">
        <f t="shared" si="12"/>
        <v>774</v>
      </c>
      <c r="B798" s="217">
        <v>42731</v>
      </c>
      <c r="C798" s="238" t="s">
        <v>52</v>
      </c>
      <c r="D798" s="238" t="s">
        <v>735</v>
      </c>
      <c r="E798" s="218">
        <v>595</v>
      </c>
    </row>
    <row r="799" spans="1:5" ht="30" x14ac:dyDescent="0.25">
      <c r="A799" s="159">
        <f t="shared" si="12"/>
        <v>775</v>
      </c>
      <c r="B799" s="217">
        <v>42731</v>
      </c>
      <c r="C799" s="238" t="s">
        <v>736</v>
      </c>
      <c r="D799" s="238" t="s">
        <v>737</v>
      </c>
      <c r="E799" s="218">
        <v>245.1</v>
      </c>
    </row>
    <row r="800" spans="1:5" ht="30" x14ac:dyDescent="0.25">
      <c r="A800" s="159">
        <f t="shared" si="12"/>
        <v>776</v>
      </c>
      <c r="B800" s="217">
        <v>42731</v>
      </c>
      <c r="C800" s="238" t="s">
        <v>736</v>
      </c>
      <c r="D800" s="238" t="s">
        <v>738</v>
      </c>
      <c r="E800" s="218">
        <v>90</v>
      </c>
    </row>
    <row r="801" spans="1:5" ht="30" x14ac:dyDescent="0.25">
      <c r="A801" s="159">
        <f t="shared" si="12"/>
        <v>777</v>
      </c>
      <c r="B801" s="217">
        <v>42731</v>
      </c>
      <c r="C801" s="238" t="s">
        <v>54</v>
      </c>
      <c r="D801" s="238" t="s">
        <v>739</v>
      </c>
      <c r="E801" s="218">
        <v>1444</v>
      </c>
    </row>
    <row r="802" spans="1:5" ht="30" x14ac:dyDescent="0.25">
      <c r="A802" s="159">
        <f t="shared" si="12"/>
        <v>778</v>
      </c>
      <c r="B802" s="217">
        <v>42731</v>
      </c>
      <c r="C802" s="238" t="s">
        <v>47</v>
      </c>
      <c r="D802" s="238" t="s">
        <v>740</v>
      </c>
      <c r="E802" s="218">
        <v>8000</v>
      </c>
    </row>
    <row r="803" spans="1:5" ht="30" x14ac:dyDescent="0.25">
      <c r="A803" s="159">
        <f t="shared" si="12"/>
        <v>779</v>
      </c>
      <c r="B803" s="217">
        <v>42731</v>
      </c>
      <c r="C803" s="238" t="s">
        <v>47</v>
      </c>
      <c r="D803" s="238" t="s">
        <v>741</v>
      </c>
      <c r="E803" s="218">
        <v>2250</v>
      </c>
    </row>
    <row r="804" spans="1:5" ht="30" x14ac:dyDescent="0.25">
      <c r="A804" s="159">
        <f t="shared" si="12"/>
        <v>780</v>
      </c>
      <c r="B804" s="217">
        <v>42731</v>
      </c>
      <c r="C804" s="238" t="s">
        <v>47</v>
      </c>
      <c r="D804" s="238" t="s">
        <v>742</v>
      </c>
      <c r="E804" s="218">
        <v>670.94</v>
      </c>
    </row>
    <row r="805" spans="1:5" ht="30" x14ac:dyDescent="0.25">
      <c r="A805" s="159">
        <f t="shared" si="12"/>
        <v>781</v>
      </c>
      <c r="B805" s="217">
        <v>42731</v>
      </c>
      <c r="C805" s="238" t="s">
        <v>55</v>
      </c>
      <c r="D805" s="238" t="s">
        <v>743</v>
      </c>
      <c r="E805" s="218">
        <v>6041.98</v>
      </c>
    </row>
    <row r="806" spans="1:5" x14ac:dyDescent="0.25">
      <c r="A806" s="159">
        <f t="shared" si="12"/>
        <v>782</v>
      </c>
      <c r="B806" s="217">
        <v>42731</v>
      </c>
      <c r="C806" s="238" t="s">
        <v>57</v>
      </c>
      <c r="D806" s="238" t="s">
        <v>744</v>
      </c>
      <c r="E806" s="218">
        <v>500</v>
      </c>
    </row>
    <row r="807" spans="1:5" x14ac:dyDescent="0.25">
      <c r="A807" s="159">
        <f t="shared" si="12"/>
        <v>783</v>
      </c>
      <c r="B807" s="217">
        <v>42731</v>
      </c>
      <c r="C807" s="238" t="s">
        <v>57</v>
      </c>
      <c r="D807" s="238" t="s">
        <v>745</v>
      </c>
      <c r="E807" s="218">
        <v>532</v>
      </c>
    </row>
    <row r="808" spans="1:5" x14ac:dyDescent="0.25">
      <c r="A808" s="159">
        <f t="shared" si="12"/>
        <v>784</v>
      </c>
      <c r="B808" s="217">
        <v>42731</v>
      </c>
      <c r="C808" s="238" t="s">
        <v>57</v>
      </c>
      <c r="D808" s="238" t="s">
        <v>746</v>
      </c>
      <c r="E808" s="218">
        <v>488</v>
      </c>
    </row>
    <row r="809" spans="1:5" x14ac:dyDescent="0.25">
      <c r="A809" s="159">
        <f t="shared" si="12"/>
        <v>785</v>
      </c>
      <c r="B809" s="217">
        <v>42731</v>
      </c>
      <c r="C809" s="238" t="s">
        <v>57</v>
      </c>
      <c r="D809" s="238" t="s">
        <v>747</v>
      </c>
      <c r="E809" s="218">
        <v>680</v>
      </c>
    </row>
    <row r="810" spans="1:5" x14ac:dyDescent="0.25">
      <c r="A810" s="159">
        <f t="shared" si="12"/>
        <v>786</v>
      </c>
      <c r="B810" s="217">
        <v>42731</v>
      </c>
      <c r="C810" s="238" t="s">
        <v>486</v>
      </c>
      <c r="D810" s="238" t="s">
        <v>748</v>
      </c>
      <c r="E810" s="218">
        <v>945</v>
      </c>
    </row>
    <row r="811" spans="1:5" ht="30" x14ac:dyDescent="0.25">
      <c r="A811" s="159">
        <f t="shared" si="12"/>
        <v>787</v>
      </c>
      <c r="B811" s="217">
        <v>42732</v>
      </c>
      <c r="C811" s="238" t="s">
        <v>231</v>
      </c>
      <c r="D811" s="238" t="s">
        <v>749</v>
      </c>
      <c r="E811" s="218">
        <v>4491.5</v>
      </c>
    </row>
    <row r="812" spans="1:5" x14ac:dyDescent="0.25">
      <c r="A812" s="159">
        <f t="shared" si="12"/>
        <v>788</v>
      </c>
      <c r="B812" s="220">
        <v>42732</v>
      </c>
      <c r="C812" s="239" t="s">
        <v>750</v>
      </c>
      <c r="D812" s="239" t="s">
        <v>751</v>
      </c>
      <c r="E812" s="221">
        <v>1168.48</v>
      </c>
    </row>
    <row r="813" spans="1:5" ht="30" x14ac:dyDescent="0.25">
      <c r="A813" s="159">
        <f t="shared" si="12"/>
        <v>789</v>
      </c>
      <c r="B813" s="217">
        <v>42732</v>
      </c>
      <c r="C813" s="238" t="s">
        <v>51</v>
      </c>
      <c r="D813" s="238" t="s">
        <v>752</v>
      </c>
      <c r="E813" s="218">
        <v>6574.85</v>
      </c>
    </row>
    <row r="814" spans="1:5" x14ac:dyDescent="0.25">
      <c r="A814" s="159">
        <f t="shared" si="12"/>
        <v>790</v>
      </c>
      <c r="B814" s="217">
        <v>42732</v>
      </c>
      <c r="C814" s="238" t="s">
        <v>56</v>
      </c>
      <c r="D814" s="238" t="s">
        <v>753</v>
      </c>
      <c r="E814" s="218">
        <v>55.35</v>
      </c>
    </row>
    <row r="815" spans="1:5" x14ac:dyDescent="0.25">
      <c r="A815" s="159">
        <f t="shared" si="12"/>
        <v>791</v>
      </c>
      <c r="B815" s="217">
        <v>42732</v>
      </c>
      <c r="C815" s="238" t="s">
        <v>56</v>
      </c>
      <c r="D815" s="238" t="s">
        <v>754</v>
      </c>
      <c r="E815" s="218">
        <v>1701.98</v>
      </c>
    </row>
    <row r="816" spans="1:5" ht="30" x14ac:dyDescent="0.25">
      <c r="A816" s="159">
        <f t="shared" si="12"/>
        <v>792</v>
      </c>
      <c r="B816" s="217">
        <v>42732</v>
      </c>
      <c r="C816" s="238" t="s">
        <v>73</v>
      </c>
      <c r="D816" s="238" t="s">
        <v>755</v>
      </c>
      <c r="E816" s="218">
        <v>1690</v>
      </c>
    </row>
    <row r="817" spans="1:5" ht="30" x14ac:dyDescent="0.25">
      <c r="A817" s="159">
        <f t="shared" si="12"/>
        <v>793</v>
      </c>
      <c r="B817" s="217">
        <v>42732</v>
      </c>
      <c r="C817" s="238" t="s">
        <v>529</v>
      </c>
      <c r="D817" s="238" t="s">
        <v>756</v>
      </c>
      <c r="E817" s="218">
        <v>1713.11</v>
      </c>
    </row>
    <row r="818" spans="1:5" ht="30" x14ac:dyDescent="0.25">
      <c r="A818" s="159">
        <f t="shared" si="12"/>
        <v>794</v>
      </c>
      <c r="B818" s="217">
        <v>42732</v>
      </c>
      <c r="C818" s="238" t="s">
        <v>757</v>
      </c>
      <c r="D818" s="238" t="s">
        <v>758</v>
      </c>
      <c r="E818" s="218">
        <v>2800</v>
      </c>
    </row>
    <row r="819" spans="1:5" x14ac:dyDescent="0.25">
      <c r="A819" s="159">
        <f t="shared" si="12"/>
        <v>795</v>
      </c>
      <c r="B819" s="217">
        <v>42732</v>
      </c>
      <c r="C819" s="238" t="s">
        <v>62</v>
      </c>
      <c r="D819" s="238" t="s">
        <v>759</v>
      </c>
      <c r="E819" s="218">
        <v>6800</v>
      </c>
    </row>
    <row r="820" spans="1:5" ht="30" x14ac:dyDescent="0.25">
      <c r="A820" s="159">
        <f t="shared" si="12"/>
        <v>796</v>
      </c>
      <c r="B820" s="217">
        <v>42732</v>
      </c>
      <c r="C820" s="238" t="s">
        <v>760</v>
      </c>
      <c r="D820" s="238" t="s">
        <v>761</v>
      </c>
      <c r="E820" s="218">
        <v>1820</v>
      </c>
    </row>
    <row r="821" spans="1:5" ht="30" x14ac:dyDescent="0.25">
      <c r="A821" s="159">
        <f t="shared" si="12"/>
        <v>797</v>
      </c>
      <c r="B821" s="217">
        <v>42732</v>
      </c>
      <c r="C821" s="238" t="s">
        <v>762</v>
      </c>
      <c r="D821" s="238" t="s">
        <v>763</v>
      </c>
      <c r="E821" s="218">
        <v>800</v>
      </c>
    </row>
    <row r="822" spans="1:5" x14ac:dyDescent="0.25">
      <c r="A822" s="159">
        <f t="shared" si="12"/>
        <v>798</v>
      </c>
      <c r="B822" s="220">
        <v>42732</v>
      </c>
      <c r="C822" s="239" t="s">
        <v>45</v>
      </c>
      <c r="D822" s="239" t="s">
        <v>764</v>
      </c>
      <c r="E822" s="221">
        <v>506.78</v>
      </c>
    </row>
    <row r="823" spans="1:5" ht="30" x14ac:dyDescent="0.25">
      <c r="A823" s="159">
        <f t="shared" si="12"/>
        <v>799</v>
      </c>
      <c r="B823" s="220">
        <v>42732</v>
      </c>
      <c r="C823" s="239" t="s">
        <v>45</v>
      </c>
      <c r="D823" s="239" t="s">
        <v>765</v>
      </c>
      <c r="E823" s="221">
        <f>342.63+56.67</f>
        <v>399.3</v>
      </c>
    </row>
    <row r="824" spans="1:5" x14ac:dyDescent="0.25">
      <c r="A824" s="159">
        <f t="shared" si="12"/>
        <v>800</v>
      </c>
      <c r="B824" s="217">
        <v>42733</v>
      </c>
      <c r="C824" s="238" t="s">
        <v>766</v>
      </c>
      <c r="D824" s="238" t="s">
        <v>767</v>
      </c>
      <c r="E824" s="218">
        <v>2683</v>
      </c>
    </row>
    <row r="825" spans="1:5" x14ac:dyDescent="0.25">
      <c r="A825" s="159">
        <f t="shared" si="12"/>
        <v>801</v>
      </c>
      <c r="B825" s="217">
        <v>42733</v>
      </c>
      <c r="C825" s="238" t="s">
        <v>41</v>
      </c>
      <c r="D825" s="238" t="s">
        <v>768</v>
      </c>
      <c r="E825" s="218">
        <v>2207</v>
      </c>
    </row>
    <row r="826" spans="1:5" x14ac:dyDescent="0.25">
      <c r="A826" s="159">
        <f t="shared" si="12"/>
        <v>802</v>
      </c>
      <c r="B826" s="217">
        <v>42733</v>
      </c>
      <c r="C826" s="219" t="s">
        <v>563</v>
      </c>
      <c r="D826" s="238" t="s">
        <v>768</v>
      </c>
      <c r="E826" s="218">
        <v>1421</v>
      </c>
    </row>
    <row r="827" spans="1:5" x14ac:dyDescent="0.25">
      <c r="A827" s="159">
        <f t="shared" si="12"/>
        <v>803</v>
      </c>
      <c r="B827" s="217">
        <v>42733</v>
      </c>
      <c r="C827" s="235" t="s">
        <v>637</v>
      </c>
      <c r="D827" s="238" t="s">
        <v>768</v>
      </c>
      <c r="E827" s="218">
        <v>1662</v>
      </c>
    </row>
    <row r="828" spans="1:5" x14ac:dyDescent="0.25">
      <c r="A828" s="159">
        <f t="shared" si="12"/>
        <v>804</v>
      </c>
      <c r="B828" s="217">
        <v>42733</v>
      </c>
      <c r="C828" s="230" t="s">
        <v>210</v>
      </c>
      <c r="D828" s="238" t="s">
        <v>768</v>
      </c>
      <c r="E828" s="218">
        <v>1665</v>
      </c>
    </row>
    <row r="829" spans="1:5" x14ac:dyDescent="0.25">
      <c r="A829" s="159">
        <f t="shared" si="12"/>
        <v>805</v>
      </c>
      <c r="B829" s="217">
        <v>42733</v>
      </c>
      <c r="C829" s="210" t="s">
        <v>373</v>
      </c>
      <c r="D829" s="238" t="s">
        <v>768</v>
      </c>
      <c r="E829" s="218">
        <v>1683</v>
      </c>
    </row>
    <row r="830" spans="1:5" x14ac:dyDescent="0.25">
      <c r="A830" s="159">
        <f t="shared" si="12"/>
        <v>806</v>
      </c>
      <c r="B830" s="217">
        <v>42733</v>
      </c>
      <c r="C830" s="210" t="s">
        <v>336</v>
      </c>
      <c r="D830" s="238" t="s">
        <v>768</v>
      </c>
      <c r="E830" s="218">
        <v>1801</v>
      </c>
    </row>
    <row r="831" spans="1:5" x14ac:dyDescent="0.25">
      <c r="A831" s="159">
        <f t="shared" si="12"/>
        <v>807</v>
      </c>
      <c r="B831" s="217">
        <v>42733</v>
      </c>
      <c r="C831" s="210" t="s">
        <v>709</v>
      </c>
      <c r="D831" s="238" t="s">
        <v>768</v>
      </c>
      <c r="E831" s="218">
        <v>1195</v>
      </c>
    </row>
    <row r="832" spans="1:5" x14ac:dyDescent="0.25">
      <c r="A832" s="159">
        <f t="shared" si="12"/>
        <v>808</v>
      </c>
      <c r="B832" s="217">
        <v>42733</v>
      </c>
      <c r="C832" s="210" t="s">
        <v>213</v>
      </c>
      <c r="D832" s="238" t="s">
        <v>768</v>
      </c>
      <c r="E832" s="218">
        <v>130.1</v>
      </c>
    </row>
    <row r="833" spans="1:5" x14ac:dyDescent="0.25">
      <c r="A833" s="159">
        <f t="shared" si="12"/>
        <v>809</v>
      </c>
      <c r="B833" s="217">
        <v>42733</v>
      </c>
      <c r="C833" s="210" t="s">
        <v>337</v>
      </c>
      <c r="D833" s="238" t="s">
        <v>768</v>
      </c>
      <c r="E833" s="218">
        <v>1403</v>
      </c>
    </row>
    <row r="834" spans="1:5" x14ac:dyDescent="0.25">
      <c r="A834" s="159">
        <f t="shared" si="12"/>
        <v>810</v>
      </c>
      <c r="B834" s="217">
        <v>42733</v>
      </c>
      <c r="C834" s="210" t="s">
        <v>215</v>
      </c>
      <c r="D834" s="238" t="s">
        <v>768</v>
      </c>
      <c r="E834" s="218">
        <v>1683</v>
      </c>
    </row>
    <row r="835" spans="1:5" x14ac:dyDescent="0.25">
      <c r="A835" s="159">
        <f t="shared" si="12"/>
        <v>811</v>
      </c>
      <c r="B835" s="217">
        <v>42733</v>
      </c>
      <c r="C835" s="210" t="s">
        <v>216</v>
      </c>
      <c r="D835" s="238" t="s">
        <v>768</v>
      </c>
      <c r="E835" s="218">
        <v>1605</v>
      </c>
    </row>
    <row r="836" spans="1:5" x14ac:dyDescent="0.25">
      <c r="A836" s="159">
        <f t="shared" si="12"/>
        <v>812</v>
      </c>
      <c r="B836" s="217">
        <v>42733</v>
      </c>
      <c r="C836" s="210" t="s">
        <v>432</v>
      </c>
      <c r="D836" s="238" t="s">
        <v>768</v>
      </c>
      <c r="E836" s="218">
        <v>1403</v>
      </c>
    </row>
    <row r="837" spans="1:5" x14ac:dyDescent="0.25">
      <c r="A837" s="159">
        <f t="shared" si="12"/>
        <v>813</v>
      </c>
      <c r="B837" s="217">
        <v>42733</v>
      </c>
      <c r="C837" s="210" t="s">
        <v>218</v>
      </c>
      <c r="D837" s="238" t="s">
        <v>768</v>
      </c>
      <c r="E837" s="218">
        <v>480</v>
      </c>
    </row>
    <row r="838" spans="1:5" x14ac:dyDescent="0.25">
      <c r="A838" s="159">
        <f t="shared" si="12"/>
        <v>814</v>
      </c>
      <c r="B838" s="217">
        <v>42733</v>
      </c>
      <c r="C838" s="210" t="s">
        <v>477</v>
      </c>
      <c r="D838" s="238" t="s">
        <v>768</v>
      </c>
      <c r="E838" s="218">
        <v>1420</v>
      </c>
    </row>
    <row r="839" spans="1:5" x14ac:dyDescent="0.25">
      <c r="A839" s="159">
        <f t="shared" si="12"/>
        <v>815</v>
      </c>
      <c r="B839" s="217">
        <v>42733</v>
      </c>
      <c r="C839" s="210" t="s">
        <v>392</v>
      </c>
      <c r="D839" s="238" t="s">
        <v>768</v>
      </c>
      <c r="E839" s="218">
        <v>1404</v>
      </c>
    </row>
    <row r="840" spans="1:5" x14ac:dyDescent="0.25">
      <c r="A840" s="159">
        <f t="shared" si="12"/>
        <v>816</v>
      </c>
      <c r="B840" s="217">
        <v>42733</v>
      </c>
      <c r="C840" s="210" t="s">
        <v>375</v>
      </c>
      <c r="D840" s="238" t="s">
        <v>768</v>
      </c>
      <c r="E840" s="218">
        <v>1369</v>
      </c>
    </row>
    <row r="841" spans="1:5" x14ac:dyDescent="0.25">
      <c r="A841" s="159">
        <f t="shared" si="12"/>
        <v>817</v>
      </c>
      <c r="B841" s="217">
        <v>42733</v>
      </c>
      <c r="C841" s="210" t="s">
        <v>25</v>
      </c>
      <c r="D841" s="238" t="s">
        <v>768</v>
      </c>
      <c r="E841" s="218">
        <v>3860</v>
      </c>
    </row>
    <row r="842" spans="1:5" x14ac:dyDescent="0.25">
      <c r="A842" s="159">
        <f t="shared" si="12"/>
        <v>818</v>
      </c>
      <c r="B842" s="217">
        <v>42733</v>
      </c>
      <c r="C842" s="238" t="s">
        <v>639</v>
      </c>
      <c r="D842" s="238" t="s">
        <v>769</v>
      </c>
      <c r="E842" s="218">
        <v>1196</v>
      </c>
    </row>
    <row r="843" spans="1:5" x14ac:dyDescent="0.25">
      <c r="A843" s="159">
        <f t="shared" si="12"/>
        <v>819</v>
      </c>
      <c r="B843" s="217">
        <v>42733</v>
      </c>
      <c r="C843" s="238" t="s">
        <v>43</v>
      </c>
      <c r="D843" s="238" t="s">
        <v>770</v>
      </c>
      <c r="E843" s="218">
        <v>1138.71</v>
      </c>
    </row>
    <row r="844" spans="1:5" ht="30" x14ac:dyDescent="0.25">
      <c r="A844" s="159">
        <f t="shared" si="12"/>
        <v>820</v>
      </c>
      <c r="B844" s="217">
        <v>42733</v>
      </c>
      <c r="C844" s="238" t="s">
        <v>49</v>
      </c>
      <c r="D844" s="238" t="s">
        <v>771</v>
      </c>
      <c r="E844" s="218">
        <v>71.44</v>
      </c>
    </row>
    <row r="845" spans="1:5" ht="30" x14ac:dyDescent="0.25">
      <c r="A845" s="159">
        <f t="shared" si="12"/>
        <v>821</v>
      </c>
      <c r="B845" s="217">
        <v>42733</v>
      </c>
      <c r="C845" s="238" t="s">
        <v>511</v>
      </c>
      <c r="D845" s="238" t="s">
        <v>772</v>
      </c>
      <c r="E845" s="218">
        <v>875</v>
      </c>
    </row>
    <row r="846" spans="1:5" x14ac:dyDescent="0.25">
      <c r="A846" s="159">
        <f t="shared" si="12"/>
        <v>822</v>
      </c>
      <c r="B846" s="217">
        <v>42733</v>
      </c>
      <c r="C846" s="238" t="s">
        <v>181</v>
      </c>
      <c r="D846" s="238" t="s">
        <v>773</v>
      </c>
      <c r="E846" s="218">
        <v>600</v>
      </c>
    </row>
    <row r="847" spans="1:5" x14ac:dyDescent="0.25">
      <c r="A847" s="159">
        <f t="shared" si="12"/>
        <v>823</v>
      </c>
      <c r="B847" s="217">
        <v>42733</v>
      </c>
      <c r="C847" s="238" t="s">
        <v>505</v>
      </c>
      <c r="D847" s="238" t="s">
        <v>774</v>
      </c>
      <c r="E847" s="218">
        <v>863.34</v>
      </c>
    </row>
    <row r="848" spans="1:5" ht="30" x14ac:dyDescent="0.25">
      <c r="A848" s="159">
        <f t="shared" si="12"/>
        <v>824</v>
      </c>
      <c r="B848" s="217">
        <v>42733</v>
      </c>
      <c r="C848" s="238" t="s">
        <v>46</v>
      </c>
      <c r="D848" s="238" t="s">
        <v>775</v>
      </c>
      <c r="E848" s="218">
        <v>8500</v>
      </c>
    </row>
    <row r="849" spans="1:5" x14ac:dyDescent="0.25">
      <c r="A849" s="159">
        <f t="shared" si="12"/>
        <v>825</v>
      </c>
      <c r="B849" s="217">
        <v>42733</v>
      </c>
      <c r="C849" s="238" t="s">
        <v>50</v>
      </c>
      <c r="D849" s="238" t="s">
        <v>776</v>
      </c>
      <c r="E849" s="218">
        <v>673.14</v>
      </c>
    </row>
    <row r="850" spans="1:5" x14ac:dyDescent="0.25">
      <c r="A850" s="159">
        <f t="shared" si="12"/>
        <v>826</v>
      </c>
      <c r="B850" s="217">
        <v>42733</v>
      </c>
      <c r="C850" s="238" t="s">
        <v>50</v>
      </c>
      <c r="D850" s="238" t="s">
        <v>777</v>
      </c>
      <c r="E850" s="218">
        <v>278.69</v>
      </c>
    </row>
    <row r="851" spans="1:5" ht="30" x14ac:dyDescent="0.25">
      <c r="A851" s="159">
        <f t="shared" si="12"/>
        <v>827</v>
      </c>
      <c r="B851" s="217">
        <v>42733</v>
      </c>
      <c r="C851" s="238" t="s">
        <v>50</v>
      </c>
      <c r="D851" s="238" t="s">
        <v>778</v>
      </c>
      <c r="E851" s="218">
        <v>119.97</v>
      </c>
    </row>
    <row r="852" spans="1:5" ht="30" x14ac:dyDescent="0.25">
      <c r="A852" s="159">
        <f t="shared" si="12"/>
        <v>828</v>
      </c>
      <c r="B852" s="217">
        <v>42733</v>
      </c>
      <c r="C852" s="238" t="s">
        <v>50</v>
      </c>
      <c r="D852" s="238" t="s">
        <v>779</v>
      </c>
      <c r="E852" s="218">
        <v>349.5</v>
      </c>
    </row>
    <row r="853" spans="1:5" ht="30" x14ac:dyDescent="0.25">
      <c r="A853" s="159">
        <f t="shared" si="12"/>
        <v>829</v>
      </c>
      <c r="B853" s="217">
        <v>42733</v>
      </c>
      <c r="C853" s="238" t="s">
        <v>50</v>
      </c>
      <c r="D853" s="238" t="s">
        <v>780</v>
      </c>
      <c r="E853" s="218">
        <v>639.65</v>
      </c>
    </row>
    <row r="854" spans="1:5" ht="30" x14ac:dyDescent="0.25">
      <c r="A854" s="159">
        <f t="shared" si="12"/>
        <v>830</v>
      </c>
      <c r="B854" s="217">
        <v>42733</v>
      </c>
      <c r="C854" s="238" t="s">
        <v>50</v>
      </c>
      <c r="D854" s="238" t="s">
        <v>781</v>
      </c>
      <c r="E854" s="218">
        <v>7822.66</v>
      </c>
    </row>
    <row r="855" spans="1:5" x14ac:dyDescent="0.25">
      <c r="A855" s="159">
        <f t="shared" si="12"/>
        <v>831</v>
      </c>
      <c r="B855" s="217">
        <v>42733</v>
      </c>
      <c r="C855" s="238" t="s">
        <v>64</v>
      </c>
      <c r="D855" s="238" t="s">
        <v>782</v>
      </c>
      <c r="E855" s="218">
        <v>827.27</v>
      </c>
    </row>
    <row r="856" spans="1:5" ht="30" x14ac:dyDescent="0.25">
      <c r="A856" s="159">
        <f t="shared" si="12"/>
        <v>832</v>
      </c>
      <c r="B856" s="217">
        <v>42733</v>
      </c>
      <c r="C856" s="238" t="s">
        <v>64</v>
      </c>
      <c r="D856" s="238" t="s">
        <v>783</v>
      </c>
      <c r="E856" s="218">
        <v>1164.3399999999999</v>
      </c>
    </row>
    <row r="857" spans="1:5" ht="30" x14ac:dyDescent="0.25">
      <c r="A857" s="159">
        <f t="shared" si="12"/>
        <v>833</v>
      </c>
      <c r="B857" s="220">
        <v>42733</v>
      </c>
      <c r="C857" s="239" t="s">
        <v>784</v>
      </c>
      <c r="D857" s="239" t="s">
        <v>785</v>
      </c>
      <c r="E857" s="221">
        <v>1058.4100000000001</v>
      </c>
    </row>
    <row r="858" spans="1:5" ht="30" x14ac:dyDescent="0.25">
      <c r="A858" s="159">
        <f t="shared" si="12"/>
        <v>834</v>
      </c>
      <c r="B858" s="220">
        <v>42733</v>
      </c>
      <c r="C858" s="239" t="s">
        <v>786</v>
      </c>
      <c r="D858" s="239" t="s">
        <v>787</v>
      </c>
      <c r="E858" s="221">
        <v>240</v>
      </c>
    </row>
    <row r="859" spans="1:5" ht="30" x14ac:dyDescent="0.25">
      <c r="A859" s="159">
        <f t="shared" ref="A859:A895" si="13">SUM(A858+1)</f>
        <v>835</v>
      </c>
      <c r="B859" s="217">
        <v>42733</v>
      </c>
      <c r="C859" s="238" t="s">
        <v>693</v>
      </c>
      <c r="D859" s="238" t="s">
        <v>788</v>
      </c>
      <c r="E859" s="218">
        <v>420</v>
      </c>
    </row>
    <row r="860" spans="1:5" x14ac:dyDescent="0.25">
      <c r="A860" s="159">
        <f t="shared" si="13"/>
        <v>836</v>
      </c>
      <c r="B860" s="217">
        <v>42733</v>
      </c>
      <c r="C860" s="238" t="s">
        <v>60</v>
      </c>
      <c r="D860" s="238" t="s">
        <v>789</v>
      </c>
      <c r="E860" s="218">
        <v>1106.5</v>
      </c>
    </row>
    <row r="861" spans="1:5" x14ac:dyDescent="0.25">
      <c r="A861" s="159">
        <f t="shared" si="13"/>
        <v>837</v>
      </c>
      <c r="B861" s="217">
        <v>42733</v>
      </c>
      <c r="C861" s="238" t="s">
        <v>60</v>
      </c>
      <c r="D861" s="238" t="s">
        <v>790</v>
      </c>
      <c r="E861" s="218">
        <v>315</v>
      </c>
    </row>
    <row r="862" spans="1:5" ht="30" x14ac:dyDescent="0.25">
      <c r="A862" s="159">
        <f t="shared" si="13"/>
        <v>838</v>
      </c>
      <c r="B862" s="217">
        <v>42733</v>
      </c>
      <c r="C862" s="238" t="s">
        <v>60</v>
      </c>
      <c r="D862" s="238" t="s">
        <v>791</v>
      </c>
      <c r="E862" s="218">
        <v>3142.3</v>
      </c>
    </row>
    <row r="863" spans="1:5" ht="30" x14ac:dyDescent="0.25">
      <c r="A863" s="159">
        <f t="shared" si="13"/>
        <v>839</v>
      </c>
      <c r="B863" s="217">
        <v>42733</v>
      </c>
      <c r="C863" s="238" t="s">
        <v>45</v>
      </c>
      <c r="D863" s="238" t="s">
        <v>792</v>
      </c>
      <c r="E863" s="218">
        <v>4099.54</v>
      </c>
    </row>
    <row r="864" spans="1:5" ht="30" x14ac:dyDescent="0.25">
      <c r="A864" s="159">
        <f t="shared" si="13"/>
        <v>840</v>
      </c>
      <c r="B864" s="217">
        <v>42733</v>
      </c>
      <c r="C864" s="238" t="s">
        <v>45</v>
      </c>
      <c r="D864" s="238" t="s">
        <v>793</v>
      </c>
      <c r="E864" s="218">
        <v>4098.5200000000004</v>
      </c>
    </row>
    <row r="865" spans="1:5" ht="30" x14ac:dyDescent="0.25">
      <c r="A865" s="159">
        <f t="shared" si="13"/>
        <v>841</v>
      </c>
      <c r="B865" s="217">
        <v>42733</v>
      </c>
      <c r="C865" s="238" t="s">
        <v>45</v>
      </c>
      <c r="D865" s="238" t="s">
        <v>794</v>
      </c>
      <c r="E865" s="218">
        <v>4098.5200000000004</v>
      </c>
    </row>
    <row r="866" spans="1:5" x14ac:dyDescent="0.25">
      <c r="A866" s="159">
        <f t="shared" si="13"/>
        <v>842</v>
      </c>
      <c r="B866" s="217">
        <v>42734</v>
      </c>
      <c r="C866" s="238" t="s">
        <v>46</v>
      </c>
      <c r="D866" s="238" t="s">
        <v>795</v>
      </c>
      <c r="E866" s="218">
        <v>4400</v>
      </c>
    </row>
    <row r="867" spans="1:5" ht="30" x14ac:dyDescent="0.25">
      <c r="A867" s="159">
        <f t="shared" si="13"/>
        <v>843</v>
      </c>
      <c r="B867" s="217">
        <v>42734</v>
      </c>
      <c r="C867" s="238" t="s">
        <v>58</v>
      </c>
      <c r="D867" s="238" t="s">
        <v>796</v>
      </c>
      <c r="E867" s="218">
        <v>209</v>
      </c>
    </row>
    <row r="868" spans="1:5" ht="30" x14ac:dyDescent="0.25">
      <c r="A868" s="159">
        <f t="shared" si="13"/>
        <v>844</v>
      </c>
      <c r="B868" s="217">
        <v>42734</v>
      </c>
      <c r="C868" s="238" t="s">
        <v>58</v>
      </c>
      <c r="D868" s="238" t="s">
        <v>797</v>
      </c>
      <c r="E868" s="218">
        <v>500</v>
      </c>
    </row>
    <row r="869" spans="1:5" x14ac:dyDescent="0.25">
      <c r="A869" s="159">
        <f t="shared" si="13"/>
        <v>845</v>
      </c>
      <c r="B869" s="217">
        <v>42734</v>
      </c>
      <c r="C869" s="238" t="s">
        <v>78</v>
      </c>
      <c r="D869" s="238" t="s">
        <v>798</v>
      </c>
      <c r="E869" s="218">
        <v>4019.94</v>
      </c>
    </row>
    <row r="870" spans="1:5" ht="30" x14ac:dyDescent="0.25">
      <c r="A870" s="159">
        <f t="shared" si="13"/>
        <v>846</v>
      </c>
      <c r="B870" s="217">
        <v>42734</v>
      </c>
      <c r="C870" s="238" t="s">
        <v>76</v>
      </c>
      <c r="D870" s="238" t="s">
        <v>799</v>
      </c>
      <c r="E870" s="218">
        <v>878.4</v>
      </c>
    </row>
    <row r="871" spans="1:5" ht="30" x14ac:dyDescent="0.25">
      <c r="A871" s="159">
        <f t="shared" si="13"/>
        <v>847</v>
      </c>
      <c r="B871" s="217">
        <v>42734</v>
      </c>
      <c r="C871" s="238" t="s">
        <v>76</v>
      </c>
      <c r="D871" s="238" t="s">
        <v>800</v>
      </c>
      <c r="E871" s="218">
        <v>1178.25</v>
      </c>
    </row>
    <row r="872" spans="1:5" ht="30" x14ac:dyDescent="0.25">
      <c r="A872" s="159">
        <f t="shared" si="13"/>
        <v>848</v>
      </c>
      <c r="B872" s="217">
        <v>42734</v>
      </c>
      <c r="C872" s="238" t="s">
        <v>46</v>
      </c>
      <c r="D872" s="238" t="s">
        <v>801</v>
      </c>
      <c r="E872" s="218">
        <v>6710</v>
      </c>
    </row>
    <row r="873" spans="1:5" ht="30" x14ac:dyDescent="0.25">
      <c r="A873" s="159">
        <f t="shared" si="13"/>
        <v>849</v>
      </c>
      <c r="B873" s="217">
        <v>42734</v>
      </c>
      <c r="C873" s="238" t="s">
        <v>46</v>
      </c>
      <c r="D873" s="238" t="s">
        <v>802</v>
      </c>
      <c r="E873" s="218">
        <v>2500</v>
      </c>
    </row>
    <row r="874" spans="1:5" ht="30" x14ac:dyDescent="0.25">
      <c r="A874" s="159">
        <f t="shared" si="13"/>
        <v>850</v>
      </c>
      <c r="B874" s="217">
        <v>42734</v>
      </c>
      <c r="C874" s="238" t="s">
        <v>46</v>
      </c>
      <c r="D874" s="238" t="s">
        <v>803</v>
      </c>
      <c r="E874" s="218">
        <v>3400</v>
      </c>
    </row>
    <row r="875" spans="1:5" ht="30" x14ac:dyDescent="0.25">
      <c r="A875" s="159">
        <f t="shared" si="13"/>
        <v>851</v>
      </c>
      <c r="B875" s="217">
        <v>42734</v>
      </c>
      <c r="C875" s="238" t="s">
        <v>804</v>
      </c>
      <c r="D875" s="238" t="s">
        <v>805</v>
      </c>
      <c r="E875" s="218">
        <v>220</v>
      </c>
    </row>
    <row r="876" spans="1:5" ht="30" x14ac:dyDescent="0.25">
      <c r="A876" s="159">
        <f t="shared" si="13"/>
        <v>852</v>
      </c>
      <c r="B876" s="217">
        <v>42734</v>
      </c>
      <c r="C876" s="238" t="s">
        <v>804</v>
      </c>
      <c r="D876" s="238" t="s">
        <v>806</v>
      </c>
      <c r="E876" s="218">
        <v>1031</v>
      </c>
    </row>
    <row r="877" spans="1:5" ht="30" x14ac:dyDescent="0.25">
      <c r="A877" s="159">
        <f t="shared" si="13"/>
        <v>853</v>
      </c>
      <c r="B877" s="217">
        <v>42734</v>
      </c>
      <c r="C877" s="238" t="s">
        <v>46</v>
      </c>
      <c r="D877" s="238" t="s">
        <v>807</v>
      </c>
      <c r="E877" s="218">
        <v>5300</v>
      </c>
    </row>
    <row r="878" spans="1:5" x14ac:dyDescent="0.25">
      <c r="A878" s="159">
        <f t="shared" si="13"/>
        <v>854</v>
      </c>
      <c r="B878" s="217">
        <v>42734</v>
      </c>
      <c r="C878" s="238" t="s">
        <v>45</v>
      </c>
      <c r="D878" s="238" t="s">
        <v>808</v>
      </c>
      <c r="E878" s="218">
        <v>505.44</v>
      </c>
    </row>
    <row r="879" spans="1:5" ht="30" x14ac:dyDescent="0.25">
      <c r="A879" s="159">
        <f t="shared" si="13"/>
        <v>855</v>
      </c>
      <c r="B879" s="217">
        <v>42734</v>
      </c>
      <c r="C879" s="238" t="s">
        <v>809</v>
      </c>
      <c r="D879" s="238" t="s">
        <v>810</v>
      </c>
      <c r="E879" s="218">
        <v>1017</v>
      </c>
    </row>
    <row r="880" spans="1:5" ht="30" x14ac:dyDescent="0.25">
      <c r="A880" s="159">
        <f t="shared" si="13"/>
        <v>856</v>
      </c>
      <c r="B880" s="217">
        <v>42734</v>
      </c>
      <c r="C880" s="238" t="s">
        <v>46</v>
      </c>
      <c r="D880" s="238" t="s">
        <v>811</v>
      </c>
      <c r="E880" s="218">
        <v>4000</v>
      </c>
    </row>
    <row r="881" spans="1:5" ht="30" x14ac:dyDescent="0.25">
      <c r="A881" s="159">
        <f t="shared" si="13"/>
        <v>857</v>
      </c>
      <c r="B881" s="217">
        <v>42734</v>
      </c>
      <c r="C881" s="238" t="s">
        <v>65</v>
      </c>
      <c r="D881" s="238" t="s">
        <v>812</v>
      </c>
      <c r="E881" s="218">
        <v>1998.35</v>
      </c>
    </row>
    <row r="882" spans="1:5" x14ac:dyDescent="0.25">
      <c r="A882" s="159">
        <f t="shared" si="13"/>
        <v>858</v>
      </c>
      <c r="B882" s="217">
        <v>42734</v>
      </c>
      <c r="C882" s="238" t="s">
        <v>813</v>
      </c>
      <c r="D882" s="238" t="s">
        <v>814</v>
      </c>
      <c r="E882" s="218">
        <v>991.05</v>
      </c>
    </row>
    <row r="883" spans="1:5" ht="30" x14ac:dyDescent="0.25">
      <c r="A883" s="159">
        <f t="shared" si="13"/>
        <v>859</v>
      </c>
      <c r="B883" s="217">
        <v>42734</v>
      </c>
      <c r="C883" s="238" t="s">
        <v>815</v>
      </c>
      <c r="D883" s="238" t="s">
        <v>816</v>
      </c>
      <c r="E883" s="218">
        <v>384.2</v>
      </c>
    </row>
    <row r="884" spans="1:5" x14ac:dyDescent="0.25">
      <c r="A884" s="159">
        <f t="shared" si="13"/>
        <v>860</v>
      </c>
      <c r="B884" s="217">
        <v>42734</v>
      </c>
      <c r="C884" s="238" t="s">
        <v>817</v>
      </c>
      <c r="D884" s="238" t="s">
        <v>818</v>
      </c>
      <c r="E884" s="218">
        <v>101</v>
      </c>
    </row>
    <row r="885" spans="1:5" ht="30" x14ac:dyDescent="0.25">
      <c r="A885" s="159">
        <f t="shared" si="13"/>
        <v>861</v>
      </c>
      <c r="B885" s="217">
        <v>42734</v>
      </c>
      <c r="C885" s="238" t="s">
        <v>46</v>
      </c>
      <c r="D885" s="238" t="s">
        <v>819</v>
      </c>
      <c r="E885" s="218">
        <v>3700</v>
      </c>
    </row>
    <row r="886" spans="1:5" x14ac:dyDescent="0.25">
      <c r="A886" s="159">
        <f t="shared" si="13"/>
        <v>862</v>
      </c>
      <c r="B886" s="217">
        <v>42734</v>
      </c>
      <c r="C886" s="238" t="s">
        <v>820</v>
      </c>
      <c r="D886" s="238" t="s">
        <v>821</v>
      </c>
      <c r="E886" s="218">
        <v>5700</v>
      </c>
    </row>
    <row r="887" spans="1:5" x14ac:dyDescent="0.25">
      <c r="A887" s="159">
        <f t="shared" si="13"/>
        <v>863</v>
      </c>
      <c r="B887" s="217">
        <v>42734</v>
      </c>
      <c r="C887" s="238" t="s">
        <v>822</v>
      </c>
      <c r="D887" s="238" t="s">
        <v>823</v>
      </c>
      <c r="E887" s="218">
        <v>109.68</v>
      </c>
    </row>
    <row r="888" spans="1:5" x14ac:dyDescent="0.25">
      <c r="A888" s="159">
        <f t="shared" si="13"/>
        <v>864</v>
      </c>
      <c r="B888" s="217">
        <v>42734</v>
      </c>
      <c r="C888" s="238" t="s">
        <v>61</v>
      </c>
      <c r="D888" s="240" t="s">
        <v>129</v>
      </c>
      <c r="E888" s="218">
        <v>6071.77</v>
      </c>
    </row>
    <row r="889" spans="1:5" x14ac:dyDescent="0.25">
      <c r="A889" s="159">
        <f t="shared" si="13"/>
        <v>865</v>
      </c>
      <c r="B889" s="217">
        <v>42734</v>
      </c>
      <c r="C889" s="241" t="s">
        <v>688</v>
      </c>
      <c r="D889" s="240" t="s">
        <v>137</v>
      </c>
      <c r="E889" s="218">
        <v>1478.16</v>
      </c>
    </row>
    <row r="890" spans="1:5" x14ac:dyDescent="0.25">
      <c r="A890" s="159">
        <f t="shared" si="13"/>
        <v>866</v>
      </c>
      <c r="B890" s="217">
        <v>42734</v>
      </c>
      <c r="C890" s="238" t="s">
        <v>53</v>
      </c>
      <c r="D890" s="238" t="s">
        <v>137</v>
      </c>
      <c r="E890" s="218">
        <v>5757.36</v>
      </c>
    </row>
    <row r="891" spans="1:5" x14ac:dyDescent="0.25">
      <c r="A891" s="159">
        <f t="shared" si="13"/>
        <v>867</v>
      </c>
      <c r="B891" s="217">
        <v>42734</v>
      </c>
      <c r="C891" s="238" t="s">
        <v>824</v>
      </c>
      <c r="D891" s="238" t="s">
        <v>137</v>
      </c>
      <c r="E891" s="218">
        <v>2646</v>
      </c>
    </row>
    <row r="892" spans="1:5" x14ac:dyDescent="0.25">
      <c r="A892" s="159">
        <f t="shared" si="13"/>
        <v>868</v>
      </c>
      <c r="B892" s="217">
        <v>42734</v>
      </c>
      <c r="C892" s="238" t="s">
        <v>136</v>
      </c>
      <c r="D892" s="238" t="s">
        <v>137</v>
      </c>
      <c r="E892" s="218">
        <v>536.48</v>
      </c>
    </row>
    <row r="893" spans="1:5" ht="18" customHeight="1" x14ac:dyDescent="0.25">
      <c r="A893" s="159">
        <f t="shared" si="13"/>
        <v>869</v>
      </c>
      <c r="B893" s="217">
        <v>42734</v>
      </c>
      <c r="C893" s="238" t="s">
        <v>825</v>
      </c>
      <c r="D893" s="238" t="s">
        <v>826</v>
      </c>
      <c r="E893" s="218">
        <v>1320</v>
      </c>
    </row>
    <row r="894" spans="1:5" x14ac:dyDescent="0.25">
      <c r="A894" s="159">
        <f t="shared" si="13"/>
        <v>870</v>
      </c>
      <c r="B894" s="217">
        <v>42734</v>
      </c>
      <c r="C894" s="242" t="s">
        <v>827</v>
      </c>
      <c r="D894" s="242" t="s">
        <v>646</v>
      </c>
      <c r="E894" s="222">
        <f>2894.98+185.64</f>
        <v>3080.62</v>
      </c>
    </row>
    <row r="895" spans="1:5" ht="30" x14ac:dyDescent="0.25">
      <c r="A895" s="159">
        <f t="shared" si="13"/>
        <v>871</v>
      </c>
      <c r="B895" s="217">
        <v>42734</v>
      </c>
      <c r="C895" s="242" t="s">
        <v>529</v>
      </c>
      <c r="D895" s="242" t="s">
        <v>828</v>
      </c>
      <c r="E895" s="222">
        <v>201.72</v>
      </c>
    </row>
    <row r="896" spans="1:5" x14ac:dyDescent="0.25">
      <c r="A896" s="14"/>
      <c r="B896" s="14"/>
      <c r="C896" s="254"/>
      <c r="D896" s="255" t="s">
        <v>12</v>
      </c>
      <c r="E896" s="7">
        <f>SUM(E25:E895)</f>
        <v>1071981.1999999995</v>
      </c>
    </row>
    <row r="898" spans="1:4" x14ac:dyDescent="0.25">
      <c r="A898" s="41" t="s">
        <v>117</v>
      </c>
      <c r="B898" s="41"/>
      <c r="C898" s="41"/>
      <c r="D898" s="41"/>
    </row>
    <row r="899" spans="1:4" x14ac:dyDescent="0.25">
      <c r="A899" s="42" t="s">
        <v>118</v>
      </c>
      <c r="B899" s="42"/>
      <c r="C899" s="42"/>
      <c r="D899" s="42"/>
    </row>
    <row r="900" spans="1:4" x14ac:dyDescent="0.25">
      <c r="A900" s="145"/>
      <c r="B900" s="147"/>
      <c r="C900" s="147"/>
      <c r="D900" s="147"/>
    </row>
    <row r="901" spans="1:4" x14ac:dyDescent="0.25">
      <c r="A901" s="145"/>
      <c r="B901" s="10"/>
      <c r="C901" s="147"/>
      <c r="D901" s="40"/>
    </row>
    <row r="902" spans="1:4" x14ac:dyDescent="0.25">
      <c r="A902" s="146"/>
      <c r="B902" s="146"/>
      <c r="C902" s="155" t="s">
        <v>119</v>
      </c>
      <c r="D902" s="12"/>
    </row>
    <row r="903" spans="1:4" x14ac:dyDescent="0.25">
      <c r="A903" s="146"/>
      <c r="B903" s="10"/>
      <c r="C903" s="147"/>
      <c r="D903" s="40"/>
    </row>
    <row r="904" spans="1:4" x14ac:dyDescent="0.25">
      <c r="A904" s="146"/>
      <c r="B904" s="10"/>
      <c r="C904" s="146"/>
      <c r="D904" s="40"/>
    </row>
    <row r="905" spans="1:4" x14ac:dyDescent="0.25">
      <c r="A905" s="146"/>
      <c r="B905" s="2"/>
      <c r="C905" s="155" t="s">
        <v>67</v>
      </c>
      <c r="D905" s="40"/>
    </row>
    <row r="906" spans="1:4" x14ac:dyDescent="0.25">
      <c r="A906" s="146"/>
      <c r="B906" s="13"/>
      <c r="C906" s="156" t="s">
        <v>26</v>
      </c>
      <c r="D906" s="157"/>
    </row>
  </sheetData>
  <mergeCells count="14">
    <mergeCell ref="A898:D898"/>
    <mergeCell ref="A899:D899"/>
    <mergeCell ref="A18:D18"/>
    <mergeCell ref="A19:D19"/>
    <mergeCell ref="A20:D20"/>
    <mergeCell ref="A11:C11"/>
    <mergeCell ref="A12:C12"/>
    <mergeCell ref="A13:C13"/>
    <mergeCell ref="A15:C15"/>
    <mergeCell ref="B1:C1"/>
    <mergeCell ref="B2:C2"/>
    <mergeCell ref="A5:C5"/>
    <mergeCell ref="A6:C6"/>
    <mergeCell ref="A8:C8"/>
  </mergeCells>
  <pageMargins left="0.51181102362204722" right="0.51181102362204722" top="0.98425196850393704" bottom="0.78740157480314965" header="0.31496062992125984" footer="0.31496062992125984"/>
  <pageSetup paperSize="9" scale="65" fitToHeight="0" orientation="portrait" horizontalDpi="0" verticalDpi="0" r:id="rId1"/>
  <headerFooter>
    <oddHeader xml:space="preserve">&amp;L&amp;G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DEMONSTRATIVO</vt:lpstr>
      <vt:lpstr>COMPROVANTE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cp:lastPrinted>2020-11-30T12:40:16Z</cp:lastPrinted>
  <dcterms:created xsi:type="dcterms:W3CDTF">2020-11-30T12:04:03Z</dcterms:created>
  <dcterms:modified xsi:type="dcterms:W3CDTF">2020-11-30T12:40:28Z</dcterms:modified>
</cp:coreProperties>
</file>